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7"/>
  <workbookPr defaultThemeVersion="124226"/>
  <mc:AlternateContent xmlns:mc="http://schemas.openxmlformats.org/markup-compatibility/2006">
    <mc:Choice Requires="x15">
      <x15ac:absPath xmlns:x15ac="http://schemas.microsoft.com/office/spreadsheetml/2010/11/ac" url="\\192.168.1.96\Administracja\ZVIKDB~3\3QHYY4~E\2FICPJ~L\ZMAQN5~F\"/>
    </mc:Choice>
  </mc:AlternateContent>
  <xr:revisionPtr revIDLastSave="0" documentId="13_ncr:1_{D73DD71E-5EA1-43E6-B923-875A72825C1A}" xr6:coauthVersionLast="36" xr6:coauthVersionMax="36" xr10:uidLastSave="{00000000-0000-0000-0000-000000000000}"/>
  <bookViews>
    <workbookView xWindow="0" yWindow="0" windowWidth="28800" windowHeight="12105" xr2:uid="{00000000-000D-0000-FFFF-FFFF00000000}"/>
  </bookViews>
  <sheets>
    <sheet name="Specyfikacja" sheetId="4" r:id="rId1"/>
  </sheets>
  <calcPr calcId="191029"/>
</workbook>
</file>

<file path=xl/calcChain.xml><?xml version="1.0" encoding="utf-8"?>
<calcChain xmlns="http://schemas.openxmlformats.org/spreadsheetml/2006/main">
  <c r="M163" i="4" l="1"/>
  <c r="L14" i="4"/>
  <c r="L155" i="4" l="1"/>
  <c r="K158" i="4"/>
  <c r="K157" i="4"/>
  <c r="M157" i="4" s="1"/>
  <c r="K153" i="4"/>
  <c r="M153" i="4" s="1"/>
  <c r="K154" i="4"/>
  <c r="M154" i="4" s="1"/>
  <c r="K155" i="4"/>
  <c r="M155" i="4" s="1"/>
  <c r="K152" i="4"/>
  <c r="M152" i="4" s="1"/>
  <c r="K149" i="4"/>
  <c r="M149" i="4" s="1"/>
  <c r="K150" i="4"/>
  <c r="M150" i="4" s="1"/>
  <c r="K148" i="4"/>
  <c r="M148" i="4" s="1"/>
  <c r="K142" i="4"/>
  <c r="M142" i="4" s="1"/>
  <c r="K143" i="4"/>
  <c r="M143" i="4" s="1"/>
  <c r="K144" i="4"/>
  <c r="M144" i="4" s="1"/>
  <c r="K145" i="4"/>
  <c r="M145" i="4" s="1"/>
  <c r="K139" i="4"/>
  <c r="M139" i="4" s="1"/>
  <c r="K140" i="4"/>
  <c r="M140" i="4" s="1"/>
  <c r="K141" i="4"/>
  <c r="K138" i="4"/>
  <c r="K135" i="4"/>
  <c r="M135" i="4" s="1"/>
  <c r="K136" i="4"/>
  <c r="M136" i="4" s="1"/>
  <c r="K137" i="4"/>
  <c r="M137" i="4" s="1"/>
  <c r="K134" i="4"/>
  <c r="K130" i="4"/>
  <c r="K131" i="4"/>
  <c r="M131" i="4" s="1"/>
  <c r="K132" i="4"/>
  <c r="M132" i="4" s="1"/>
  <c r="K129" i="4"/>
  <c r="M129" i="4" s="1"/>
  <c r="K125" i="4"/>
  <c r="K126" i="4"/>
  <c r="M126" i="4" s="1"/>
  <c r="K127" i="4"/>
  <c r="K124" i="4"/>
  <c r="M124" i="4" s="1"/>
  <c r="K122" i="4"/>
  <c r="M122" i="4" s="1"/>
  <c r="K119" i="4"/>
  <c r="M119" i="4" s="1"/>
  <c r="K120" i="4"/>
  <c r="M120" i="4" s="1"/>
  <c r="K121" i="4"/>
  <c r="M121" i="4" s="1"/>
  <c r="K117" i="4"/>
  <c r="M117" i="4" s="1"/>
  <c r="K118" i="4"/>
  <c r="M118" i="4" s="1"/>
  <c r="K116" i="4"/>
  <c r="M116" i="4" s="1"/>
  <c r="K111" i="4"/>
  <c r="M111" i="4" s="1"/>
  <c r="K112" i="4"/>
  <c r="M112" i="4" s="1"/>
  <c r="K113" i="4"/>
  <c r="M113" i="4" s="1"/>
  <c r="K114" i="4"/>
  <c r="K106" i="4"/>
  <c r="K107" i="4"/>
  <c r="M107" i="4" s="1"/>
  <c r="K108" i="4"/>
  <c r="M108" i="4" s="1"/>
  <c r="K109" i="4"/>
  <c r="M109" i="4" s="1"/>
  <c r="K110" i="4"/>
  <c r="M110" i="4" s="1"/>
  <c r="K100" i="4"/>
  <c r="M100" i="4" s="1"/>
  <c r="K101" i="4"/>
  <c r="M101" i="4" s="1"/>
  <c r="K102" i="4"/>
  <c r="M102" i="4" s="1"/>
  <c r="K103" i="4"/>
  <c r="K104" i="4"/>
  <c r="M104" i="4" s="1"/>
  <c r="K105" i="4"/>
  <c r="M105" i="4" s="1"/>
  <c r="K96" i="4"/>
  <c r="K97" i="4"/>
  <c r="K98" i="4"/>
  <c r="M98" i="4" s="1"/>
  <c r="K99" i="4"/>
  <c r="M99" i="4" s="1"/>
  <c r="K90" i="4"/>
  <c r="M90" i="4" s="1"/>
  <c r="K91" i="4"/>
  <c r="M91" i="4" s="1"/>
  <c r="K92" i="4"/>
  <c r="K93" i="4"/>
  <c r="M93" i="4" s="1"/>
  <c r="K94" i="4"/>
  <c r="M94" i="4" s="1"/>
  <c r="K95" i="4"/>
  <c r="M95" i="4" s="1"/>
  <c r="K89" i="4"/>
  <c r="M89" i="4" s="1"/>
  <c r="K86" i="4"/>
  <c r="M86" i="4" s="1"/>
  <c r="K87" i="4"/>
  <c r="M87" i="4" s="1"/>
  <c r="K82" i="4"/>
  <c r="M82" i="4" s="1"/>
  <c r="K83" i="4"/>
  <c r="M83" i="4" s="1"/>
  <c r="K84" i="4"/>
  <c r="M84" i="4" s="1"/>
  <c r="K85" i="4"/>
  <c r="M85" i="4" s="1"/>
  <c r="K79" i="4"/>
  <c r="M79" i="4" s="1"/>
  <c r="K80" i="4"/>
  <c r="M80" i="4" s="1"/>
  <c r="K81" i="4"/>
  <c r="K74" i="4"/>
  <c r="K75" i="4"/>
  <c r="M75" i="4" s="1"/>
  <c r="K76" i="4"/>
  <c r="K77" i="4"/>
  <c r="M77" i="4" s="1"/>
  <c r="K78" i="4"/>
  <c r="K73" i="4"/>
  <c r="M73" i="4" s="1"/>
  <c r="K72" i="4"/>
  <c r="M72" i="4" s="1"/>
  <c r="K70" i="4"/>
  <c r="M70" i="4" s="1"/>
  <c r="K71" i="4"/>
  <c r="M71" i="4" s="1"/>
  <c r="K69" i="4"/>
  <c r="M69" i="4" s="1"/>
  <c r="K66" i="4"/>
  <c r="M66" i="4" s="1"/>
  <c r="K67" i="4"/>
  <c r="M67" i="4" s="1"/>
  <c r="K68" i="4"/>
  <c r="M68" i="4" s="1"/>
  <c r="K65" i="4"/>
  <c r="M65" i="4" s="1"/>
  <c r="K56" i="4"/>
  <c r="M56" i="4" s="1"/>
  <c r="K57" i="4"/>
  <c r="M57" i="4" s="1"/>
  <c r="K58" i="4"/>
  <c r="K59" i="4"/>
  <c r="M59" i="4" s="1"/>
  <c r="K60" i="4"/>
  <c r="M60" i="4" s="1"/>
  <c r="K61" i="4"/>
  <c r="M61" i="4" s="1"/>
  <c r="K62" i="4"/>
  <c r="M62" i="4" s="1"/>
  <c r="K63" i="4"/>
  <c r="M63" i="4" s="1"/>
  <c r="K51" i="4"/>
  <c r="M51" i="4" s="1"/>
  <c r="K52" i="4"/>
  <c r="K53" i="4"/>
  <c r="M53" i="4" s="1"/>
  <c r="K54" i="4"/>
  <c r="M54" i="4" s="1"/>
  <c r="K55" i="4"/>
  <c r="K43" i="4"/>
  <c r="M43" i="4" s="1"/>
  <c r="K44" i="4"/>
  <c r="M44" i="4" s="1"/>
  <c r="K45" i="4"/>
  <c r="K46" i="4"/>
  <c r="M46" i="4" s="1"/>
  <c r="K47" i="4"/>
  <c r="M47" i="4" s="1"/>
  <c r="K48" i="4"/>
  <c r="M48" i="4" s="1"/>
  <c r="K49" i="4"/>
  <c r="M49" i="4" s="1"/>
  <c r="K50" i="4"/>
  <c r="K42" i="4"/>
  <c r="K35" i="4"/>
  <c r="M35" i="4" s="1"/>
  <c r="K36" i="4"/>
  <c r="M36" i="4" s="1"/>
  <c r="K37" i="4"/>
  <c r="M37" i="4" s="1"/>
  <c r="K38" i="4"/>
  <c r="M38" i="4" s="1"/>
  <c r="K39" i="4"/>
  <c r="M39" i="4" s="1"/>
  <c r="K40" i="4"/>
  <c r="M40" i="4" s="1"/>
  <c r="K32" i="4"/>
  <c r="M32" i="4" s="1"/>
  <c r="K33" i="4"/>
  <c r="M33" i="4" s="1"/>
  <c r="K34" i="4"/>
  <c r="M34" i="4" s="1"/>
  <c r="K28" i="4"/>
  <c r="M28" i="4" s="1"/>
  <c r="K29" i="4"/>
  <c r="K30" i="4"/>
  <c r="K31" i="4"/>
  <c r="M31" i="4" s="1"/>
  <c r="K27" i="4"/>
  <c r="K25" i="4"/>
  <c r="K24" i="4"/>
  <c r="M24" i="4" s="1"/>
  <c r="K23" i="4"/>
  <c r="M23" i="4"/>
  <c r="K22" i="4"/>
  <c r="M22" i="4" s="1"/>
  <c r="K21" i="4"/>
  <c r="M21" i="4" s="1"/>
  <c r="K20" i="4"/>
  <c r="M20" i="4" s="1"/>
  <c r="K19" i="4"/>
  <c r="M19" i="4" s="1"/>
  <c r="K18" i="4"/>
  <c r="M18" i="4"/>
  <c r="K16" i="4"/>
  <c r="K7" i="4"/>
  <c r="K8" i="4"/>
  <c r="M8" i="4" s="1"/>
  <c r="K9" i="4"/>
  <c r="M9" i="4" s="1"/>
  <c r="K10" i="4"/>
  <c r="M10" i="4" s="1"/>
  <c r="K11" i="4"/>
  <c r="M11" i="4" s="1"/>
  <c r="K12" i="4"/>
  <c r="M12" i="4" s="1"/>
  <c r="K13" i="4"/>
  <c r="K14" i="4"/>
  <c r="K15" i="4"/>
  <c r="M15" i="4" s="1"/>
  <c r="K6" i="4"/>
  <c r="M6" i="4" s="1"/>
  <c r="L6" i="4"/>
  <c r="M7" i="4"/>
  <c r="L9" i="4"/>
  <c r="L7" i="4"/>
  <c r="L137" i="4"/>
  <c r="L134" i="4"/>
  <c r="L157" i="4"/>
  <c r="M158" i="4"/>
  <c r="L158" i="4"/>
  <c r="M134" i="4"/>
  <c r="M138" i="4"/>
  <c r="M141" i="4"/>
  <c r="M130" i="4"/>
  <c r="M125" i="4"/>
  <c r="M127" i="4"/>
  <c r="M92" i="4"/>
  <c r="M96" i="4"/>
  <c r="M97" i="4"/>
  <c r="M103" i="4"/>
  <c r="M106" i="4"/>
  <c r="M114" i="4"/>
  <c r="M74" i="4"/>
  <c r="M76" i="4"/>
  <c r="M78" i="4"/>
  <c r="M81" i="4"/>
  <c r="M45" i="4"/>
  <c r="M50" i="4"/>
  <c r="M52" i="4"/>
  <c r="M55" i="4"/>
  <c r="M58" i="4"/>
  <c r="M42" i="4"/>
  <c r="M29" i="4"/>
  <c r="M30" i="4"/>
  <c r="M27" i="4"/>
  <c r="M25" i="4"/>
  <c r="M13" i="4"/>
  <c r="M14" i="4"/>
  <c r="M16" i="4"/>
  <c r="L154" i="4"/>
  <c r="L16" i="4"/>
  <c r="L13" i="4"/>
  <c r="L11" i="4"/>
  <c r="L10" i="4"/>
  <c r="L136" i="4"/>
  <c r="L142" i="4"/>
  <c r="L143" i="4"/>
  <c r="L144" i="4"/>
  <c r="L145" i="4"/>
  <c r="L141" i="4"/>
  <c r="L8" i="4"/>
  <c r="L124" i="4"/>
  <c r="M159" i="4" l="1"/>
  <c r="L54" i="4"/>
  <c r="L140" i="4"/>
  <c r="L139" i="4"/>
  <c r="L138" i="4"/>
  <c r="L135" i="4"/>
  <c r="L152" i="4"/>
  <c r="L153" i="4"/>
  <c r="L148" i="4"/>
  <c r="L87" i="4"/>
  <c r="L132" i="4"/>
  <c r="L149" i="4"/>
  <c r="L150" i="4"/>
  <c r="L130" i="4"/>
  <c r="L131" i="4"/>
  <c r="L129" i="4"/>
  <c r="L125" i="4"/>
  <c r="L126" i="4"/>
  <c r="L127" i="4"/>
  <c r="L117" i="4"/>
  <c r="L118" i="4"/>
  <c r="L119" i="4"/>
  <c r="L120" i="4"/>
  <c r="L121" i="4"/>
  <c r="L122" i="4"/>
  <c r="L116" i="4"/>
  <c r="L90" i="4"/>
  <c r="L91" i="4"/>
  <c r="L92" i="4"/>
  <c r="L93" i="4"/>
  <c r="L94" i="4"/>
  <c r="L95" i="4"/>
  <c r="L96" i="4"/>
  <c r="L97" i="4"/>
  <c r="L98" i="4"/>
  <c r="L99" i="4"/>
  <c r="L100" i="4"/>
  <c r="L101" i="4"/>
  <c r="L102" i="4"/>
  <c r="L103" i="4"/>
  <c r="L104" i="4"/>
  <c r="L105" i="4"/>
  <c r="L106" i="4"/>
  <c r="L107" i="4"/>
  <c r="L108" i="4"/>
  <c r="L109" i="4"/>
  <c r="L110" i="4"/>
  <c r="L111" i="4"/>
  <c r="L112" i="4"/>
  <c r="L113" i="4"/>
  <c r="L114" i="4"/>
  <c r="L89" i="4"/>
  <c r="L66" i="4"/>
  <c r="L67" i="4"/>
  <c r="L68" i="4"/>
  <c r="L69" i="4"/>
  <c r="L70" i="4"/>
  <c r="L71" i="4"/>
  <c r="L72" i="4"/>
  <c r="L73" i="4"/>
  <c r="L74" i="4"/>
  <c r="L75" i="4"/>
  <c r="L76" i="4"/>
  <c r="L77" i="4"/>
  <c r="L78" i="4"/>
  <c r="L79" i="4"/>
  <c r="L80" i="4"/>
  <c r="L81" i="4"/>
  <c r="L82" i="4"/>
  <c r="L83" i="4"/>
  <c r="L84" i="4"/>
  <c r="L85" i="4"/>
  <c r="L86" i="4"/>
  <c r="L65" i="4"/>
  <c r="L43" i="4"/>
  <c r="L44" i="4"/>
  <c r="L45" i="4"/>
  <c r="L46" i="4"/>
  <c r="L47" i="4"/>
  <c r="L48" i="4"/>
  <c r="L49" i="4"/>
  <c r="L50" i="4"/>
  <c r="L51" i="4"/>
  <c r="L52" i="4"/>
  <c r="L53" i="4"/>
  <c r="L55" i="4"/>
  <c r="L56" i="4"/>
  <c r="L57" i="4"/>
  <c r="L58" i="4"/>
  <c r="L59" i="4"/>
  <c r="L60" i="4"/>
  <c r="L61" i="4"/>
  <c r="L62" i="4"/>
  <c r="L63" i="4"/>
  <c r="L42" i="4"/>
  <c r="L28" i="4"/>
  <c r="L29" i="4"/>
  <c r="L30" i="4"/>
  <c r="L31" i="4"/>
  <c r="L32" i="4"/>
  <c r="L33" i="4"/>
  <c r="L34" i="4"/>
  <c r="L35" i="4"/>
  <c r="L36" i="4"/>
  <c r="L37" i="4"/>
  <c r="L38" i="4"/>
  <c r="L39" i="4"/>
  <c r="L40" i="4"/>
  <c r="L27" i="4"/>
  <c r="L19" i="4" l="1"/>
  <c r="L20" i="4"/>
  <c r="L21" i="4"/>
  <c r="L22" i="4"/>
  <c r="L23" i="4"/>
  <c r="L24" i="4"/>
  <c r="L25" i="4"/>
  <c r="L18" i="4"/>
  <c r="L12" i="4"/>
  <c r="L15" i="4"/>
  <c r="E158" i="4"/>
  <c r="G158" i="4" s="1"/>
  <c r="D157" i="4"/>
  <c r="E157" i="4" s="1"/>
  <c r="G157" i="4" s="1"/>
  <c r="E149" i="4"/>
  <c r="G149" i="4" s="1"/>
  <c r="G131" i="4"/>
  <c r="D130" i="4"/>
  <c r="E130" i="4" s="1"/>
  <c r="G130" i="4" s="1"/>
  <c r="D129" i="4"/>
  <c r="E129" i="4" s="1"/>
  <c r="G129" i="4" s="1"/>
  <c r="E127" i="4"/>
  <c r="G127" i="4" s="1"/>
  <c r="E126" i="4"/>
  <c r="G126" i="4" s="1"/>
  <c r="E125" i="4"/>
  <c r="G125" i="4" s="1"/>
  <c r="E122" i="4"/>
  <c r="G122" i="4" s="1"/>
  <c r="E121" i="4"/>
  <c r="G121" i="4" s="1"/>
  <c r="E118" i="4"/>
  <c r="G118" i="4" s="1"/>
  <c r="E116" i="4"/>
  <c r="G116" i="4" s="1"/>
  <c r="E114" i="4"/>
  <c r="G114" i="4" s="1"/>
  <c r="E113" i="4"/>
  <c r="G113" i="4" s="1"/>
  <c r="E110" i="4"/>
  <c r="G110" i="4" s="1"/>
  <c r="E109" i="4"/>
  <c r="G109" i="4" s="1"/>
  <c r="E108" i="4"/>
  <c r="G108" i="4" s="1"/>
  <c r="E107" i="4"/>
  <c r="G107" i="4" s="1"/>
  <c r="E106" i="4"/>
  <c r="G106" i="4" s="1"/>
  <c r="E105" i="4"/>
  <c r="G105" i="4" s="1"/>
  <c r="E104" i="4"/>
  <c r="G104" i="4" s="1"/>
  <c r="E103" i="4"/>
  <c r="G103" i="4" s="1"/>
  <c r="E101" i="4"/>
  <c r="G101" i="4" s="1"/>
  <c r="E100" i="4"/>
  <c r="G100" i="4" s="1"/>
  <c r="E99" i="4"/>
  <c r="G99" i="4" s="1"/>
  <c r="E98" i="4"/>
  <c r="G98" i="4" s="1"/>
  <c r="D97" i="4"/>
  <c r="E97" i="4" s="1"/>
  <c r="G97" i="4" s="1"/>
  <c r="E96" i="4"/>
  <c r="G96" i="4" s="1"/>
  <c r="E95" i="4"/>
  <c r="G95" i="4" s="1"/>
  <c r="E94" i="4"/>
  <c r="G94" i="4" s="1"/>
  <c r="E93" i="4"/>
  <c r="G93" i="4" s="1"/>
  <c r="E92" i="4"/>
  <c r="G92" i="4" s="1"/>
  <c r="E91" i="4"/>
  <c r="G91" i="4" s="1"/>
  <c r="E89" i="4"/>
  <c r="G89" i="4" s="1"/>
  <c r="E81" i="4"/>
  <c r="G81" i="4" s="1"/>
  <c r="E80" i="4"/>
  <c r="G80" i="4" s="1"/>
  <c r="E79" i="4"/>
  <c r="G79" i="4" s="1"/>
  <c r="E78" i="4"/>
  <c r="G78" i="4" s="1"/>
  <c r="E77" i="4"/>
  <c r="G77" i="4" s="1"/>
  <c r="E39" i="4"/>
  <c r="G39" i="4" s="1"/>
  <c r="E37" i="4"/>
  <c r="G37" i="4" s="1"/>
  <c r="E36" i="4"/>
  <c r="G36" i="4" s="1"/>
  <c r="E35" i="4"/>
  <c r="G35" i="4" s="1"/>
  <c r="E32" i="4"/>
  <c r="G32" i="4" s="1"/>
  <c r="E31" i="4"/>
  <c r="G31" i="4" s="1"/>
  <c r="E30" i="4"/>
  <c r="G30" i="4" s="1"/>
  <c r="E29" i="4"/>
  <c r="G29" i="4" s="1"/>
  <c r="E28" i="4"/>
  <c r="G28" i="4" s="1"/>
  <c r="E27" i="4"/>
  <c r="G27" i="4" s="1"/>
  <c r="E25" i="4"/>
  <c r="G25" i="4" s="1"/>
  <c r="E24" i="4"/>
  <c r="G24" i="4" s="1"/>
  <c r="E21" i="4"/>
  <c r="G21" i="4" s="1"/>
  <c r="E19" i="4"/>
  <c r="G19" i="4" s="1"/>
  <c r="E18" i="4"/>
  <c r="G18" i="4" s="1"/>
  <c r="E16" i="4"/>
  <c r="G16" i="4" s="1"/>
  <c r="E15" i="4"/>
  <c r="G15" i="4" s="1"/>
  <c r="E14" i="4"/>
  <c r="G14" i="4" s="1"/>
  <c r="E13" i="4"/>
  <c r="G13" i="4" s="1"/>
  <c r="E9" i="4"/>
  <c r="G9" i="4" s="1"/>
  <c r="E6" i="4"/>
  <c r="G6" i="4" s="1"/>
  <c r="K161" i="4" l="1"/>
  <c r="L161" i="4" s="1"/>
  <c r="L159" i="4"/>
  <c r="K160" i="4" s="1"/>
  <c r="L160" i="4" l="1"/>
  <c r="L162" i="4" l="1"/>
</calcChain>
</file>

<file path=xl/sharedStrings.xml><?xml version="1.0" encoding="utf-8"?>
<sst xmlns="http://schemas.openxmlformats.org/spreadsheetml/2006/main" count="437" uniqueCount="258">
  <si>
    <t>Lp.</t>
  </si>
  <si>
    <t>Asortyment</t>
  </si>
  <si>
    <t>jm.</t>
  </si>
  <si>
    <t>opis</t>
  </si>
  <si>
    <t>indeks - cz.1</t>
  </si>
  <si>
    <t>indeks - cz.2</t>
  </si>
  <si>
    <t>indeks - cz.2cały indeks</t>
  </si>
  <si>
    <t>ŚRODKI DO MYCIA PODŁÓG</t>
  </si>
  <si>
    <t>but.</t>
  </si>
  <si>
    <t>Ocet spirytusowy 10%- 500 ml.</t>
  </si>
  <si>
    <t>001</t>
  </si>
  <si>
    <t>szt.</t>
  </si>
  <si>
    <t>Preparat  SILUX do nabłyszczania paneli i drewna 500 ml.  lub równoważny</t>
  </si>
  <si>
    <t>002</t>
  </si>
  <si>
    <t>003</t>
  </si>
  <si>
    <t>Płyn uniwersalny AJAX  do mycia i czyszczenia podłóg, ścian,glazury 1000ml. lub równoważny</t>
  </si>
  <si>
    <t>004</t>
  </si>
  <si>
    <t>Płyn czyszczący do bieżącej pielęgnacji olejowanych podłóg drewnianych, parkietu 1000ml.</t>
  </si>
  <si>
    <t>005</t>
  </si>
  <si>
    <t>006</t>
  </si>
  <si>
    <t xml:space="preserve">Płyn  PRONTO do podłóg drewnianych  </t>
  </si>
  <si>
    <t>007</t>
  </si>
  <si>
    <t>URZĄDZENIA SANITARNE</t>
  </si>
  <si>
    <t>op.</t>
  </si>
  <si>
    <t>008</t>
  </si>
  <si>
    <t xml:space="preserve">Produkt IZO OXY POWER czyszczący do szorowania urządzeń sanitarnych i glazury, wybielający  500ml. lub równoważny </t>
  </si>
  <si>
    <t>009</t>
  </si>
  <si>
    <t xml:space="preserve">Preparat  KRET- granulki  do udrażniania rur kanalizacyjnych i syfonów, 500 g  lub równoważny </t>
  </si>
  <si>
    <t>010</t>
  </si>
  <si>
    <t xml:space="preserve">Zagęszczony płyn  DOMESTOS  do WC, dezynfekująco - czyszczący urządzenia sanitarne, 750 ml. lub równoważny </t>
  </si>
  <si>
    <t>Zel CILIT do usuwania kamienia i rdzy, do czyszczenia toalet, 450 ml. lub równoważny</t>
  </si>
  <si>
    <t>Mleczko CIF ULTRA WHITE do czyszczenia z wybielaczem i mikrogranulkami, 500 ml. lub równoważne w kolorze białym</t>
  </si>
  <si>
    <t>Płyn do szyb CLIN WINDOW GLASS z alkoholem,500 ml. lub równoważny, z rozpylaczem</t>
  </si>
  <si>
    <t>011</t>
  </si>
  <si>
    <t>Pianka do mycia szkła GLASREINGUS-SCHAUM PROMAT CHEMIKALS, 500ml. -(bez zamienników )do gablot wystawienniczych , luster</t>
  </si>
  <si>
    <t>012</t>
  </si>
  <si>
    <t xml:space="preserve">Płyn LUDWIK do mycia naczyń, 500 ml. lub równoważny </t>
  </si>
  <si>
    <t>013</t>
  </si>
  <si>
    <t>Preparat PRONTO CLASSIC do czyszczenia i pielęgnacji mebli, 250 ml. w aerozolu lub równoważny</t>
  </si>
  <si>
    <t>014</t>
  </si>
  <si>
    <t xml:space="preserve">Odświeżacz powietrza GLADE, 300 ml. w aerozolu lub równoważny </t>
  </si>
  <si>
    <t xml:space="preserve">Tabletki CALGONIT POWERBALL/FINISH QUANTUM do mycia naczyń  w zmywarkach trójfunkcyjne, 1 op=40szt. lub równoważne </t>
  </si>
  <si>
    <t>Worki na śmieci o poj. 35 l. . Worki z folii LDPE, 1op.=50szt.-czarne</t>
  </si>
  <si>
    <t>Worki na śmieci o poj.60 l. Worki z folii LDPE,1 op.=50szt.-niebieskie</t>
  </si>
  <si>
    <t>Worki na śmieci o poj.11 l. Worki z folii LDPE, 1 op.=25 szt.</t>
  </si>
  <si>
    <t>Gąbka do naczyń,dwustronna  wym.10x7x3 cm.</t>
  </si>
  <si>
    <t>Druciak kuchenny spiralny, wym.śred.10-15 cm.  1op=4szt.</t>
  </si>
  <si>
    <t>RĘKAWICE,MASECZKI OCHRONNE</t>
  </si>
  <si>
    <t>Rękawice białe/czarne nakrapiane  jednostronnie  MICRON rozm.8 i 9, antypoślizgowe,z PCV</t>
  </si>
  <si>
    <t>Rękawice gospodarcze MASTER, dwukolorowe rozm.S,M,L, z lateksu 1op=1para w rozm.S,M,L</t>
  </si>
  <si>
    <t>Rękawice białe bawełniane-100% -ochronne robocze.rozm. S,M,L,XL, z sztywnym kciukiem</t>
  </si>
  <si>
    <t>Rękawice ZEPTER -do czyszczenia powierzchni, wchłania 4razy więcej brudu niż sama waży</t>
  </si>
  <si>
    <t>Rękawice chemoodporne  DERMATRIL P, rozm.S,M,L 1 op=50szt.</t>
  </si>
  <si>
    <t>SZCZOTKI, MOPY, WIADRA</t>
  </si>
  <si>
    <t>Szczotka drewniana do zamiatania 400 mm  ze sztucznym włosiem</t>
  </si>
  <si>
    <t xml:space="preserve">Szczotka do mycia probówek 10 mm,z szczeciny, dł.16 cm </t>
  </si>
  <si>
    <t>Szczotka do mycia probówek 15 mm z szczeciny, dł. 17 cm lub dłuższa.</t>
  </si>
  <si>
    <t>Szczotka do szorowania typu żelazko dł. 15 cm</t>
  </si>
  <si>
    <t>Drewniany kij do szczotki do zamiatania, dł. 150cm.</t>
  </si>
  <si>
    <t>Zestaw do sprzątania "Leniuch" (szufelka i szczotka na kiju).</t>
  </si>
  <si>
    <t>Zestaw do sprzątania "Leniuch" (szufelka zamykana i szczotka na kiju)</t>
  </si>
  <si>
    <t xml:space="preserve"> Szczotka ryżowa typu biszkopt do ręcznego szorowania</t>
  </si>
  <si>
    <t>Miotełka królewska teleskopowa do kurzu</t>
  </si>
  <si>
    <t xml:space="preserve">Miotełka z rączką do kurzu z wymiennym wkładem typu PRONTO DUSTER STARTER PACK lub równoważna </t>
  </si>
  <si>
    <t>Zestaw 5 wymiennych końcówek do miotełki do kurzu typu  PRONTO DUSTER</t>
  </si>
  <si>
    <t>kpl</t>
  </si>
  <si>
    <t>Zestaw: zmiotka + szufelka, plastikowy, krótka rączka</t>
  </si>
  <si>
    <t>Szufelka metalowa do śmieci, nielakierowana</t>
  </si>
  <si>
    <t>Wiadro plastikowe-  10 l. , bez pokrywki</t>
  </si>
  <si>
    <t>Wiadro plastikowe -5 l. , bez pokrywki</t>
  </si>
  <si>
    <t xml:space="preserve">Wiadro z wyciskarką do mopa </t>
  </si>
  <si>
    <t>Wiadro plastikowe VILEDA ULTRAMAX z rączką do mopa i wyżymaczką</t>
  </si>
  <si>
    <t>Mop  VILEDA ULTRAMAX - kij teleskopowy dł. 80 - 140 cm lub równoważny</t>
  </si>
  <si>
    <t>Wkład do mopa VILEDA ULTRAMAX -bawełniany</t>
  </si>
  <si>
    <t>Mop sznurkowy bawełniany -sznurek o dł.18 cm</t>
  </si>
  <si>
    <t>Mop sznurkowy bawełniany -sznurek o dł.26  cm</t>
  </si>
  <si>
    <t xml:space="preserve">Wolnostojąca szczotka sanitarna do wc z pojemnikiem. </t>
  </si>
  <si>
    <t>Kosz na śmieci z uchylną klapą o poj. 12 l.</t>
  </si>
  <si>
    <t xml:space="preserve">Wkład FRE-PRO WAVE zapachowy do pisuarów </t>
  </si>
  <si>
    <t>Zawieszka do WC  BREF BLUE ACTIV CHLORINE, lub równoważna</t>
  </si>
  <si>
    <t>Płyn do prania BONUX ,lub równoważny</t>
  </si>
  <si>
    <t>Proszek  REX do prania białych tkanin w temp.30-90 C, lub równoważny</t>
  </si>
  <si>
    <t>017</t>
  </si>
  <si>
    <t xml:space="preserve">Proszek BONUX do prania kolorowych tkanin, w temp.30-90 C, lub równoważny </t>
  </si>
  <si>
    <t>018</t>
  </si>
  <si>
    <t xml:space="preserve">Zmiękczający płyn-COCOLINO/ WANSOU do płukania tkanin,  lub równoważny </t>
  </si>
  <si>
    <t>ŚCIERECZKI</t>
  </si>
  <si>
    <t>Ściereczki domowe do kurzu, 1op.=3 szt.</t>
  </si>
  <si>
    <t>INNE</t>
  </si>
  <si>
    <t xml:space="preserve">Płytka owadobójcza EXPEL, bezwonna , lub równoważna </t>
  </si>
  <si>
    <t>019</t>
  </si>
  <si>
    <t>Krem do rąk aloesowy DR.GREHEN z witaminą A+E i gliceryna , lub równoważny</t>
  </si>
  <si>
    <t>VAT 8%:</t>
  </si>
  <si>
    <t>VAT 23%:</t>
  </si>
  <si>
    <t>RAZEM WARTOŚĆ BRUTTO:</t>
  </si>
  <si>
    <t>02-1S-</t>
  </si>
  <si>
    <t>Preparat do mycia podłóg lakierowanych ,olejowanych  ,paneli typu Opti Floo</t>
  </si>
  <si>
    <t>op</t>
  </si>
  <si>
    <r>
      <t xml:space="preserve">Preparat </t>
    </r>
    <r>
      <rPr>
        <sz val="11"/>
        <color rgb="FF000000"/>
        <rFont val="Calibri"/>
        <family val="2"/>
        <charset val="238"/>
        <scheme val="minor"/>
      </rPr>
      <t xml:space="preserve">do </t>
    </r>
    <r>
      <rPr>
        <b/>
        <sz val="11"/>
        <rFont val="Calibri"/>
        <family val="2"/>
        <charset val="238"/>
        <scheme val="minor"/>
      </rPr>
      <t xml:space="preserve">nabłyszczania paneli i drewna typu </t>
    </r>
    <r>
      <rPr>
        <b/>
        <sz val="11"/>
        <color rgb="FFFF0000"/>
        <rFont val="Calibri"/>
        <family val="2"/>
        <charset val="238"/>
        <scheme val="minor"/>
      </rPr>
      <t>Silux</t>
    </r>
    <r>
      <rPr>
        <b/>
        <sz val="11"/>
        <rFont val="Calibri"/>
        <family val="2"/>
        <charset val="238"/>
        <scheme val="minor"/>
      </rPr>
      <t xml:space="preserve"> </t>
    </r>
    <r>
      <rPr>
        <sz val="11"/>
        <rFont val="Calibri"/>
        <family val="2"/>
        <charset val="238"/>
        <scheme val="minor"/>
      </rPr>
      <t>lub równoważny,  w opakowaniu plastikowy</t>
    </r>
    <r>
      <rPr>
        <sz val="11"/>
        <color rgb="FF000000"/>
        <rFont val="Calibri"/>
        <family val="2"/>
        <charset val="238"/>
        <scheme val="minor"/>
      </rPr>
      <t>m o pojemności 500 ml .  Silux Ochrona i Nabłyszczanie – nabłyszczacz do paneli, opakowanie zawiera 500 ml środka do mycia podłogi i podłóg drewnianych, zabezpiecza  przed ponownym osadzaniem się brudu i kurzu ,płyn chroni powierzchnie przed zarysowaniem, podłoga podczas stosowania płynu nie wymaga polerowania</t>
    </r>
  </si>
  <si>
    <r>
      <t xml:space="preserve">Preparat do nabłyszczania PCV i linoleum typu </t>
    </r>
    <r>
      <rPr>
        <b/>
        <sz val="11"/>
        <color rgb="FFFF0000"/>
        <rFont val="Calibri"/>
        <family val="2"/>
        <charset val="238"/>
        <scheme val="minor"/>
      </rPr>
      <t>Sidolux</t>
    </r>
    <r>
      <rPr>
        <sz val="11"/>
        <color rgb="FF000000"/>
        <rFont val="Calibri"/>
        <family val="2"/>
        <charset val="238"/>
        <scheme val="minor"/>
      </rPr>
      <t xml:space="preserve"> lub równoważny zabezpieczający podłogi przed zarysowaniem, ścieraniem oraz ponownym osadzaniem brudu i kurzu, nie wymagający dodatkowego polerowania,  w opakowaniu plastikowym o pojemności 500 ml. Produkt powinien posiadać obojętny współczynnik pH, oraz gęstość nie mniejszą niż 1,01 - 1,04 g/cm3                      </t>
    </r>
  </si>
  <si>
    <r>
      <t xml:space="preserve">Preparat do zmywania środka do nabłyszczania PCV i linoleum typu </t>
    </r>
    <r>
      <rPr>
        <b/>
        <sz val="11"/>
        <color rgb="FFFF0000"/>
        <rFont val="Calibri"/>
        <family val="2"/>
        <charset val="238"/>
        <scheme val="minor"/>
      </rPr>
      <t>Cleanlux</t>
    </r>
    <r>
      <rPr>
        <b/>
        <sz val="11"/>
        <color rgb="FF000000"/>
        <rFont val="Calibri"/>
        <family val="2"/>
        <charset val="238"/>
        <scheme val="minor"/>
      </rPr>
      <t xml:space="preserve"> </t>
    </r>
    <r>
      <rPr>
        <sz val="11"/>
        <color rgb="FF000000"/>
        <rFont val="Calibri"/>
        <family val="2"/>
        <charset val="238"/>
        <scheme val="minor"/>
      </rPr>
      <t>(zmywacz do Sidoluxu) lub równoważny usuwający zniszczone powłoki typu Sidolux, gruntownie czyszczący podłogi,  w opakowaniu plastykowanym o pojemności 750 ml</t>
    </r>
  </si>
  <si>
    <r>
      <t>Preparat do mycia podłóg lakierowanych,olejowanych ,paneli typu</t>
    </r>
    <r>
      <rPr>
        <b/>
        <sz val="11"/>
        <color rgb="FFFF0000"/>
        <rFont val="Calibri"/>
        <family val="2"/>
        <charset val="238"/>
        <scheme val="minor"/>
      </rPr>
      <t xml:space="preserve"> Opti Floor</t>
    </r>
    <r>
      <rPr>
        <b/>
        <sz val="11"/>
        <color rgb="FF000000"/>
        <rFont val="Calibri"/>
        <family val="2"/>
        <charset val="238"/>
        <scheme val="minor"/>
      </rPr>
      <t xml:space="preserve"> </t>
    </r>
    <r>
      <rPr>
        <sz val="11"/>
        <color rgb="FF000000"/>
        <rFont val="Calibri"/>
        <family val="2"/>
        <charset val="238"/>
        <scheme val="minor"/>
      </rPr>
      <t>lub równoważny,</t>
    </r>
    <r>
      <rPr>
        <b/>
        <sz val="11"/>
        <color rgb="FF000000"/>
        <rFont val="Calibri"/>
        <family val="2"/>
        <charset val="238"/>
        <scheme val="minor"/>
      </rPr>
      <t xml:space="preserve"> </t>
    </r>
    <r>
      <rPr>
        <sz val="11"/>
        <color rgb="FF000000"/>
        <rFont val="Calibri"/>
        <family val="2"/>
        <charset val="238"/>
        <scheme val="minor"/>
      </rPr>
      <t>w opakowaniu plastikowym Butelka o pojemności l litr. Ekologiczny środek do mycia podłóg drewnianych lakierowanych i woskowany .Płyn do mycia parkietu, do mycia podłóg  gresowych, drewnianych, i  olejowanych.</t>
    </r>
  </si>
  <si>
    <r>
      <rPr>
        <b/>
        <sz val="11"/>
        <color theme="1"/>
        <rFont val="Calibri"/>
        <family val="2"/>
        <charset val="238"/>
        <scheme val="minor"/>
      </rPr>
      <t>Płyn</t>
    </r>
    <r>
      <rPr>
        <b/>
        <sz val="11"/>
        <color rgb="FF000000"/>
        <rFont val="Calibri"/>
        <family val="2"/>
        <charset val="238"/>
        <scheme val="minor"/>
      </rPr>
      <t xml:space="preserve"> czyszczący do bieżącej pielęgnacji olejowanych podłóg drewnianych</t>
    </r>
    <r>
      <rPr>
        <sz val="11"/>
        <color rgb="FF000000"/>
        <rFont val="Calibri"/>
        <family val="2"/>
        <charset val="238"/>
        <scheme val="minor"/>
      </rPr>
      <t>, w opakowaniu plastikowym o pojemności 1000 ml. do bezpiecznego czyszczenia drewnianych podłóg, parkietu zagruntowanych olejem do podłóg. Nie zawierający żadnych komponentów, mogących przy normalnym zastosowaniu uszkodzić oleje do podłóg. Zawiera niejonowy środki powierzchniowo-czynne &lt;5%,</t>
    </r>
  </si>
  <si>
    <r>
      <t>Płyn uniwersalny  DR DELIV do mycia i czyszczenia podłóg, ścian i glazury l  1000ml. lub równoważny,</t>
    </r>
    <r>
      <rPr>
        <sz val="11"/>
        <color theme="3" tint="0.39997558519241921"/>
        <rFont val="Calibri"/>
        <family val="2"/>
        <charset val="238"/>
        <scheme val="minor"/>
      </rPr>
      <t xml:space="preserve"> </t>
    </r>
  </si>
  <si>
    <r>
      <rPr>
        <sz val="11"/>
        <color rgb="FF000000"/>
        <rFont val="Calibri"/>
        <family val="2"/>
        <charset val="238"/>
        <scheme val="minor"/>
      </rPr>
      <t xml:space="preserve"> </t>
    </r>
    <r>
      <rPr>
        <b/>
        <sz val="11"/>
        <color rgb="FF000000"/>
        <rFont val="Calibri"/>
        <family val="2"/>
        <charset val="238"/>
        <scheme val="minor"/>
      </rPr>
      <t>Proszek czyszczący</t>
    </r>
    <r>
      <rPr>
        <sz val="11"/>
        <color rgb="FF000000"/>
        <rFont val="Calibri"/>
        <family val="2"/>
        <charset val="238"/>
        <scheme val="minor"/>
      </rPr>
      <t xml:space="preserve"> do szorowania urządzeń sanitarnych i glazury typu </t>
    </r>
    <r>
      <rPr>
        <b/>
        <sz val="11"/>
        <color rgb="FFFF0000"/>
        <rFont val="Calibri"/>
        <family val="2"/>
        <charset val="238"/>
        <scheme val="minor"/>
      </rPr>
      <t>Izo Oxy Power</t>
    </r>
    <r>
      <rPr>
        <sz val="11"/>
        <color rgb="FF000000"/>
        <rFont val="Calibri"/>
        <family val="2"/>
        <charset val="238"/>
        <scheme val="minor"/>
      </rPr>
      <t xml:space="preserve"> lub równoważny o pojemności 500 gram Zawierający aktywny tlen i mikrogranulki . Zawierający związki wybielające na bazie aktywnego tlenu, usuwający brud oraz nie niszczący (nie rysuje) czyszczonych przedmiotów w opakowaniu plastikowym zamykanym klipem. Różne zapachy.</t>
    </r>
  </si>
  <si>
    <r>
      <t xml:space="preserve">Preparat do udrażniania rur kanalizacyjnych w postaci granulek typu </t>
    </r>
    <r>
      <rPr>
        <b/>
        <sz val="11"/>
        <color rgb="FFFF0000"/>
        <rFont val="Calibri"/>
        <family val="2"/>
        <charset val="238"/>
        <scheme val="minor"/>
      </rPr>
      <t>Kret</t>
    </r>
    <r>
      <rPr>
        <sz val="11"/>
        <rFont val="Calibri"/>
        <family val="2"/>
        <charset val="238"/>
        <scheme val="minor"/>
      </rPr>
      <t xml:space="preserve"> o pojemności nie mniejszej niż 500g</t>
    </r>
    <r>
      <rPr>
        <b/>
        <sz val="11"/>
        <rFont val="Calibri"/>
        <family val="2"/>
        <charset val="238"/>
        <scheme val="minor"/>
      </rPr>
      <t xml:space="preserve"> </t>
    </r>
    <r>
      <rPr>
        <sz val="11"/>
        <color rgb="FFFF0000"/>
        <rFont val="Calibri"/>
        <family val="2"/>
        <charset val="238"/>
        <scheme val="minor"/>
      </rPr>
      <t xml:space="preserve"> </t>
    </r>
    <r>
      <rPr>
        <sz val="11"/>
        <color rgb="FF000000"/>
        <rFont val="Calibri"/>
        <family val="2"/>
        <charset val="238"/>
        <scheme val="minor"/>
      </rPr>
      <t>lub równoważny</t>
    </r>
    <r>
      <rPr>
        <b/>
        <sz val="11"/>
        <color rgb="FF000000"/>
        <rFont val="Calibri"/>
        <family val="2"/>
        <charset val="238"/>
        <scheme val="minor"/>
      </rPr>
      <t xml:space="preserve">  </t>
    </r>
    <r>
      <rPr>
        <sz val="11"/>
        <color rgb="FF000000"/>
        <rFont val="Calibri"/>
        <family val="2"/>
        <charset val="238"/>
        <scheme val="minor"/>
      </rPr>
      <t>przeznaczony do udrażniania rur i syfonów przy zlewozmywakach, umywalkach i innych instalacjach kanalizacyjnych, skutecznie usuwający zalegające tłuszcze, włosy, papier i likwiduje nieprzyjemne zapachy z kanalizacji, zawierający powyżej 30% wodorotlenku sodu, w opakowaniu plastikowym wyposażonym w zamknięcie utrudniające otwarcie.</t>
    </r>
  </si>
  <si>
    <r>
      <t xml:space="preserve">Preparat do udrażniania rur kanalizacyjnych w postaci żel typu </t>
    </r>
    <r>
      <rPr>
        <b/>
        <sz val="11"/>
        <color rgb="FFFF0000"/>
        <rFont val="Calibri"/>
        <family val="2"/>
        <charset val="238"/>
        <scheme val="minor"/>
      </rPr>
      <t>Kret</t>
    </r>
    <r>
      <rPr>
        <sz val="11"/>
        <rFont val="Calibri"/>
        <family val="2"/>
        <charset val="238"/>
        <scheme val="minor"/>
      </rPr>
      <t xml:space="preserve"> o pojemności nie mniejszej niż 500g </t>
    </r>
    <r>
      <rPr>
        <b/>
        <sz val="11"/>
        <color rgb="FFFF0000"/>
        <rFont val="Calibri"/>
        <family val="2"/>
        <charset val="238"/>
        <scheme val="minor"/>
      </rPr>
      <t xml:space="preserve"> </t>
    </r>
    <r>
      <rPr>
        <sz val="11"/>
        <color rgb="FF000000"/>
        <rFont val="Calibri"/>
        <family val="2"/>
        <charset val="238"/>
        <scheme val="minor"/>
      </rPr>
      <t>lub równoważny</t>
    </r>
    <r>
      <rPr>
        <b/>
        <sz val="11"/>
        <color rgb="FF000000"/>
        <rFont val="Calibri"/>
        <family val="2"/>
        <charset val="238"/>
        <scheme val="minor"/>
      </rPr>
      <t xml:space="preserve"> </t>
    </r>
    <r>
      <rPr>
        <sz val="11"/>
        <color rgb="FF000000"/>
        <rFont val="Calibri"/>
        <family val="2"/>
        <charset val="238"/>
        <scheme val="minor"/>
      </rPr>
      <t>przeznaczony do udrażniania rur i syfonów przy zlewozmywakach, umywalkach i innych instalacjach kanalizacyjnych, skutecznie usuwający zalegające tłuszcze, włosy, papier i likwiduje nieprzyjemne zapachy z kanalizacji, zawierający powyżej 30% wodorotlenku sodu, w opakowaniu plastikowym wyposażonym w zamknięcie utrudniające otwarcie.</t>
    </r>
  </si>
  <si>
    <r>
      <rPr>
        <b/>
        <sz val="11"/>
        <color rgb="FF000000"/>
        <rFont val="Calibri"/>
        <family val="2"/>
        <charset val="238"/>
        <scheme val="minor"/>
      </rPr>
      <t>Żel typu</t>
    </r>
    <r>
      <rPr>
        <sz val="11"/>
        <color rgb="FF000000"/>
        <rFont val="Calibri"/>
        <family val="2"/>
        <charset val="238"/>
        <scheme val="minor"/>
      </rPr>
      <t xml:space="preserve"> </t>
    </r>
    <r>
      <rPr>
        <sz val="11"/>
        <color rgb="FFFF0000"/>
        <rFont val="Calibri"/>
        <family val="2"/>
        <charset val="238"/>
        <scheme val="minor"/>
      </rPr>
      <t xml:space="preserve"> Cilit</t>
    </r>
    <r>
      <rPr>
        <sz val="11"/>
        <color rgb="FF000000"/>
        <rFont val="Calibri"/>
        <family val="2"/>
        <charset val="238"/>
        <scheme val="minor"/>
      </rPr>
      <t xml:space="preserve"> o pojemności do 450 ml lub równoważny do usuwania kamienia i rdzy lub równoważny Skład :kwas chlOorowodorowy, bis(2-hydroksyetylo)aminałojowa, czwartorzędowe związki amoniowe, trimetylołójalkilo, chlorki, alkohole c10-16, oksyetylenowane Bezzapachowy. W opakowaniu plastikowym z klipem.</t>
    </r>
  </si>
  <si>
    <r>
      <rPr>
        <b/>
        <sz val="11"/>
        <color theme="1"/>
        <rFont val="Calibri"/>
        <family val="2"/>
        <charset val="238"/>
        <scheme val="minor"/>
      </rPr>
      <t>Pianka do mycia szkła -</t>
    </r>
    <r>
      <rPr>
        <sz val="11"/>
        <color rgb="FFFF0000"/>
        <rFont val="Calibri"/>
        <family val="2"/>
        <charset val="238"/>
        <scheme val="minor"/>
      </rPr>
      <t>bez zamienników</t>
    </r>
    <r>
      <rPr>
        <sz val="11"/>
        <color theme="1"/>
        <rFont val="Calibri"/>
        <family val="2"/>
        <charset val="238"/>
        <scheme val="minor"/>
      </rPr>
      <t xml:space="preserve"> - na salach wystawienniczych.Pianka typu Glasreinigus-schaum PROMAT CHEMIKALS  Po rozpyleniu powstaje stabilna piana, która dobrze przylega do powierzchni pionowych · rozpuszcza najbardziej uparty brud i odparowuje całkowicie bez pozostałości dzięki swojej formule alkoholowej · zachowanie podczas rozpylania: spray wirujący z niskim ustawieniem punktu dla piany powierzchni · szybkie, dokładne i wolne od pozostałości czyszczenie Powierzchnie szklane i ceramiczne, płytki, lustra itp.  · Zawartość: 500 ml
</t>
    </r>
  </si>
  <si>
    <r>
      <t xml:space="preserve">Preparat do czyszczenia i pielęgnacji mebli w aerozolu, zapobiegający osadzaniu się kurzu typu </t>
    </r>
    <r>
      <rPr>
        <b/>
        <sz val="11"/>
        <color rgb="FFFF0000"/>
        <rFont val="Calibri"/>
        <family val="2"/>
        <charset val="238"/>
        <scheme val="minor"/>
      </rPr>
      <t xml:space="preserve">Pronto Classic </t>
    </r>
    <r>
      <rPr>
        <sz val="11"/>
        <rFont val="Calibri"/>
        <family val="2"/>
        <charset val="238"/>
        <scheme val="minor"/>
      </rPr>
      <t>pojemności  250 ml</t>
    </r>
    <r>
      <rPr>
        <b/>
        <sz val="11"/>
        <color rgb="FF000000"/>
        <rFont val="Calibri"/>
        <family val="2"/>
        <charset val="238"/>
        <scheme val="minor"/>
      </rPr>
      <t xml:space="preserve"> </t>
    </r>
    <r>
      <rPr>
        <sz val="11"/>
        <color rgb="FF000000"/>
        <rFont val="Calibri"/>
        <family val="2"/>
        <charset val="238"/>
        <scheme val="minor"/>
      </rPr>
      <t>lub równoważny</t>
    </r>
    <r>
      <rPr>
        <b/>
        <sz val="11"/>
        <color rgb="FF000000"/>
        <rFont val="Calibri"/>
        <family val="2"/>
        <charset val="238"/>
        <scheme val="minor"/>
      </rPr>
      <t xml:space="preserve">   </t>
    </r>
    <r>
      <rPr>
        <sz val="11"/>
        <color rgb="FF000000"/>
        <rFont val="Calibri"/>
        <family val="2"/>
        <charset val="238"/>
        <scheme val="minor"/>
      </rPr>
      <t>o zawartość metanolu &lt;0,5%</t>
    </r>
  </si>
  <si>
    <r>
      <t xml:space="preserve">Odświeżacz powietrza w aerozolu typu </t>
    </r>
    <r>
      <rPr>
        <b/>
        <sz val="11"/>
        <color rgb="FFFF0000"/>
        <rFont val="Calibri"/>
        <family val="2"/>
        <charset val="238"/>
        <scheme val="minor"/>
      </rPr>
      <t>Glade</t>
    </r>
    <r>
      <rPr>
        <b/>
        <sz val="11"/>
        <color rgb="FF000000"/>
        <rFont val="Calibri"/>
        <family val="2"/>
        <charset val="238"/>
        <scheme val="minor"/>
      </rPr>
      <t xml:space="preserve"> lub równoważny</t>
    </r>
    <r>
      <rPr>
        <sz val="11"/>
        <color rgb="FF000000"/>
        <rFont val="Calibri"/>
        <family val="2"/>
        <charset val="238"/>
        <scheme val="minor"/>
      </rPr>
      <t xml:space="preserve"> ,  o pojemności co najmniej 300 ml  o działaniu natychmiastowym, o zawartości substancji zapachowej &lt;5% i zapachu: konwalia/ wiosenny deszcz/ jaśmin/ lawenda/ morski,</t>
    </r>
  </si>
  <si>
    <r>
      <t>Tabletki do mycia naczyń</t>
    </r>
    <r>
      <rPr>
        <sz val="11"/>
        <color rgb="FF000000"/>
        <rFont val="Calibri"/>
        <family val="2"/>
        <charset val="238"/>
        <scheme val="minor"/>
      </rPr>
      <t xml:space="preserve"> w zmywarkach typu Calgonit Powerball/Finish QUANTUM trójfunkcyjne lub równoważne (zmywanie, zmiękczanie, nabłyszczanie), usuwające osad po kawie i herbacie, w opakowaniu kartonowym zawierającym co najmniej 40 szt. tabletek - każda tabletka w opakowaniu nie wymagającym zdejmowania foli przed użyciem. Masa pojedynczej tabletki 15 - 1 g  </t>
    </r>
  </si>
  <si>
    <r>
      <t xml:space="preserve">Płyn nabłyszczjący do zmywarek </t>
    </r>
    <r>
      <rPr>
        <sz val="11"/>
        <color rgb="FF000000"/>
        <rFont val="Calibri"/>
        <family val="2"/>
        <charset val="238"/>
        <scheme val="minor"/>
      </rPr>
      <t xml:space="preserve">typu Calgonit Powerball/Finish QUANTUM  lub równoważne  pojemność 400 ml </t>
    </r>
  </si>
  <si>
    <r>
      <rPr>
        <b/>
        <sz val="11"/>
        <color rgb="FF000000"/>
        <rFont val="Calibri"/>
        <family val="2"/>
        <charset val="238"/>
        <scheme val="minor"/>
      </rPr>
      <t>Sól do  zmywarek</t>
    </r>
    <r>
      <rPr>
        <sz val="11"/>
        <color rgb="FF000000"/>
        <rFont val="Calibri"/>
        <family val="2"/>
        <charset val="238"/>
        <scheme val="minor"/>
      </rPr>
      <t xml:space="preserve">  typu Calgonit Powerball/Finish QUANTUM  lub równoważne  pojemność  1,5KG zmiękcza wodę. chroni przed kamieniem Poprawia wydajność detergentów  By uniknąć osadzania się kamienia na naczyniach i we wnętrzu zmywarki, zmywanie powinno odbywać się w zmiękczonej wodzie. Sól do Zmywarek Finish skutecznie zmiękcza wodę i poprawia wydajność detergentów, chroniąc naczynia przed plamami i zaciekami</t>
    </r>
  </si>
  <si>
    <r>
      <t xml:space="preserve">Worki na śmieci o pojemności 35 litrów. po 50 szt. </t>
    </r>
    <r>
      <rPr>
        <sz val="11"/>
        <color rgb="FF000000"/>
        <rFont val="Calibri"/>
        <family val="2"/>
        <charset val="238"/>
        <scheme val="minor"/>
      </rPr>
      <t>Worki z folii LDPE, grube, wytrzymałe, pakowane w rolce lub paczce po 50 szt. o wymiarach ok. 50cmx60cm, w kolorze czarnym. Worki na śmieci o pojemności 35 litrów. Worki z folii LDPE, grube, wytrzymałe, pakowane w rolce lub paczce . o wymiarach ok. 50cmx55cm, w różnych kolorach.Grubość folii: 0,02 mm</t>
    </r>
  </si>
  <si>
    <r>
      <t>Worki na śmieci o pojemności 60 litrów. po 50 szt.</t>
    </r>
    <r>
      <rPr>
        <sz val="11"/>
        <color rgb="FF000000"/>
        <rFont val="Calibri"/>
        <family val="2"/>
        <charset val="238"/>
        <scheme val="minor"/>
      </rPr>
      <t xml:space="preserve"> Worki z folii LDPE, grube, wytrzymałe, pakowane w rolce lub paczce ., o wymiarach ok. 60cmx70cm, wróżnych  kolorach.</t>
    </r>
  </si>
  <si>
    <r>
      <t>Worki na śmieci o pojemności 120 litrów,  po 25 szt.</t>
    </r>
    <r>
      <rPr>
        <sz val="11"/>
        <color rgb="FF000000"/>
        <rFont val="Calibri"/>
        <family val="2"/>
        <charset val="238"/>
        <scheme val="minor"/>
      </rPr>
      <t xml:space="preserve"> worki z folii LDPE , grube, wytrzymałe na ostre krawędzie odpadów, pakowane w rolce lub paczce, o wymiarach 70cmx110cm.</t>
    </r>
  </si>
  <si>
    <r>
      <t>Gąbka do naczyń</t>
    </r>
    <r>
      <rPr>
        <sz val="11"/>
        <color rgb="FF000000"/>
        <rFont val="Calibri"/>
        <family val="2"/>
        <charset val="238"/>
        <scheme val="minor"/>
      </rPr>
      <t>,  opakowanie 10 szt   z jednej strony gładka, z drugiej szorstka do szorowania mocnych zabrudzeń, o wymiarach nie mniejszych niż 10cmx7cmx3cm</t>
    </r>
  </si>
  <si>
    <r>
      <t>Druciak kuchenny spiralny,</t>
    </r>
    <r>
      <rPr>
        <sz val="11"/>
        <color rgb="FF000000"/>
        <rFont val="Calibri"/>
        <family val="2"/>
        <charset val="238"/>
        <scheme val="minor"/>
      </rPr>
      <t xml:space="preserve">   nie rysujący, okrągły, Ø 10 – 15 cm, używany do czyszczenia silnie zabrudzonych powierzchni oraz przypaleń, w opakowaniu foliowym zawierającym 4 szt.</t>
    </r>
  </si>
  <si>
    <r>
      <rPr>
        <b/>
        <sz val="11"/>
        <color theme="1"/>
        <rFont val="Calibri"/>
        <family val="2"/>
        <charset val="238"/>
        <scheme val="minor"/>
      </rPr>
      <t>Rękawice białe/czarne nakrapiane typu</t>
    </r>
    <r>
      <rPr>
        <b/>
        <sz val="11"/>
        <color rgb="FFFF0000"/>
        <rFont val="Calibri"/>
        <family val="2"/>
        <charset val="238"/>
        <scheme val="minor"/>
      </rPr>
      <t xml:space="preserve"> micron </t>
    </r>
    <r>
      <rPr>
        <sz val="11"/>
        <color rgb="FFFF0000"/>
        <rFont val="Calibri"/>
        <family val="2"/>
        <charset val="238"/>
        <scheme val="minor"/>
      </rPr>
      <t xml:space="preserve"> </t>
    </r>
    <r>
      <rPr>
        <sz val="11"/>
        <color theme="1"/>
        <rFont val="Calibri"/>
        <family val="2"/>
        <charset val="238"/>
        <scheme val="minor"/>
      </rPr>
      <t>jednostronnie ,dobrej jakości rozmiar 8 i 9 pakowane . Antypoślizgowe: wewnętrzna strona nakrapiana antypoślizgowym PCV zapobiega wysuwaniu się przedmiotów z ręki i gwarantują bardzo dobrą chwytliwość.</t>
    </r>
  </si>
  <si>
    <r>
      <t xml:space="preserve">Rękawice gospodarcze dwukolorowe </t>
    </r>
    <r>
      <rPr>
        <b/>
        <sz val="11"/>
        <color rgb="FFFF0000"/>
        <rFont val="Calibri"/>
        <family val="2"/>
        <charset val="238"/>
        <scheme val="minor"/>
      </rPr>
      <t>typu MASTER</t>
    </r>
    <r>
      <rPr>
        <b/>
        <sz val="11"/>
        <color rgb="FF000000"/>
        <rFont val="Calibri"/>
        <family val="2"/>
        <charset val="238"/>
        <scheme val="minor"/>
      </rPr>
      <t xml:space="preserve">  </t>
    </r>
    <r>
      <rPr>
        <sz val="11"/>
        <color rgb="FF000000"/>
        <rFont val="Calibri"/>
        <family val="2"/>
        <charset val="238"/>
        <scheme val="minor"/>
      </rPr>
      <t>ochronne,</t>
    </r>
    <r>
      <rPr>
        <b/>
        <sz val="11"/>
        <color rgb="FF000000"/>
        <rFont val="Calibri"/>
        <family val="2"/>
        <charset val="238"/>
        <scheme val="minor"/>
      </rPr>
      <t xml:space="preserve"> </t>
    </r>
    <r>
      <rPr>
        <sz val="11"/>
        <color rgb="FF000000"/>
        <rFont val="Calibri"/>
        <family val="2"/>
        <charset val="238"/>
        <scheme val="minor"/>
      </rPr>
      <t xml:space="preserve">super mocne i grube, długie, miękkie i elastyczne, wykonane z lateksu, flokowane bawełną, z antypoślizgowym wykończeniem na palcach i części chwytnej rękawicy, w opakowaniu foliowym zawierającym </t>
    </r>
    <r>
      <rPr>
        <b/>
        <sz val="11"/>
        <color rgb="FF000000"/>
        <rFont val="Calibri"/>
        <family val="2"/>
        <charset val="238"/>
        <scheme val="minor"/>
      </rPr>
      <t>1 parę</t>
    </r>
    <r>
      <rPr>
        <sz val="11"/>
        <color rgb="FF000000"/>
        <rFont val="Calibri"/>
        <family val="2"/>
        <charset val="238"/>
        <scheme val="minor"/>
      </rPr>
      <t xml:space="preserve"> </t>
    </r>
    <r>
      <rPr>
        <b/>
        <sz val="11"/>
        <color rgb="FF000000"/>
        <rFont val="Calibri"/>
        <family val="2"/>
        <charset val="238"/>
        <scheme val="minor"/>
      </rPr>
      <t>rękawic,</t>
    </r>
    <r>
      <rPr>
        <sz val="11"/>
        <color rgb="FF000000"/>
        <rFont val="Calibri"/>
        <family val="2"/>
        <charset val="238"/>
        <scheme val="minor"/>
      </rPr>
      <t xml:space="preserve"> w rozmiarze </t>
    </r>
    <r>
      <rPr>
        <b/>
        <sz val="11"/>
        <color rgb="FF000000"/>
        <rFont val="Calibri"/>
        <family val="2"/>
        <charset val="238"/>
        <scheme val="minor"/>
      </rPr>
      <t>S, M, L</t>
    </r>
    <r>
      <rPr>
        <sz val="11"/>
        <color rgb="FF000000"/>
        <rFont val="Calibri"/>
        <family val="2"/>
        <charset val="238"/>
        <scheme val="minor"/>
      </rPr>
      <t>. Zgodne z CE.</t>
    </r>
  </si>
  <si>
    <r>
      <t xml:space="preserve">Rękawice białe bawełniane </t>
    </r>
    <r>
      <rPr>
        <sz val="11"/>
        <color rgb="FF000000"/>
        <rFont val="Calibri"/>
        <family val="2"/>
        <charset val="238"/>
        <scheme val="minor"/>
      </rPr>
      <t>-Rękawice ochronne wykonane z bawełny najwyższej jakości, dobrze przepuszczają powietrze, pozwalając oddychać skórze,  nie elektryzują się i są wygodne w noszeniu, mają doszywany kciuk,  doskonale dopasowują się do dłoni, dzięki czemu zapewniają czucie trzymanego przedmiotu przeznaczone do prac, w których wymagana jest manualność.</t>
    </r>
    <r>
      <rPr>
        <sz val="11"/>
        <color theme="1"/>
        <rFont val="Calibri"/>
        <family val="2"/>
        <charset val="238"/>
        <scheme val="minor"/>
      </rPr>
      <t xml:space="preserve">Nieelektryzujące , cienkie, umożliwające  komfort ruchów oraz zabezpieczające przed otarciem naskórka i zabrudzeniem. Rękawiczki bawełniane posiadające doszywany kciuk, który sprzyja precyzji wykonywanych czynności. Różne rozmiary </t>
    </r>
    <r>
      <rPr>
        <b/>
        <sz val="11"/>
        <color theme="1"/>
        <rFont val="Calibri"/>
        <family val="2"/>
        <charset val="238"/>
        <scheme val="minor"/>
      </rPr>
      <t>S,M,L,XL</t>
    </r>
  </si>
  <si>
    <r>
      <t xml:space="preserve">Rękawice </t>
    </r>
    <r>
      <rPr>
        <b/>
        <sz val="11"/>
        <color rgb="FFFF0000"/>
        <rFont val="Calibri"/>
        <family val="2"/>
        <charset val="238"/>
        <scheme val="minor"/>
      </rPr>
      <t>ZEPTER</t>
    </r>
    <r>
      <rPr>
        <b/>
        <sz val="11"/>
        <color rgb="FF000000"/>
        <rFont val="Calibri"/>
        <family val="2"/>
        <charset val="238"/>
        <scheme val="minor"/>
      </rPr>
      <t xml:space="preserve"> -</t>
    </r>
    <r>
      <rPr>
        <sz val="11"/>
        <color theme="1"/>
        <rFont val="Calibri"/>
        <family val="2"/>
        <charset val="238"/>
        <scheme val="minor"/>
      </rPr>
      <t>Wchłania 4 razy więcej brudu niż sama waży, dzięki temu możesz teraz czyścić dłużej bez konieczności przerywania prac na płukanie. Dodatkowo nie pozostawia zacieków i smug na czyszczonej powierzchni.</t>
    </r>
  </si>
  <si>
    <r>
      <rPr>
        <b/>
        <sz val="11"/>
        <color theme="1"/>
        <rFont val="Calibri"/>
        <family val="2"/>
        <charset val="238"/>
        <scheme val="minor"/>
      </rPr>
      <t>Rękawice chemoodporne</t>
    </r>
    <r>
      <rPr>
        <sz val="11"/>
        <color rgb="FF000000"/>
        <rFont val="Calibri"/>
        <family val="2"/>
        <charset val="238"/>
        <scheme val="minor"/>
      </rPr>
      <t xml:space="preserve">  </t>
    </r>
    <r>
      <rPr>
        <sz val="11"/>
        <color theme="1"/>
        <rFont val="Calibri"/>
        <family val="2"/>
        <charset val="238"/>
        <scheme val="minor"/>
      </rPr>
      <t>Dermatril P – rozmiar S,M,L opk.50szt</t>
    </r>
  </si>
  <si>
    <r>
      <rPr>
        <b/>
        <sz val="11"/>
        <color theme="1"/>
        <rFont val="Calibri"/>
        <family val="2"/>
        <charset val="238"/>
        <scheme val="minor"/>
      </rPr>
      <t>Rękawice roboczce dziane drelichowe tekstylne pięciopalcowe</t>
    </r>
    <r>
      <rPr>
        <sz val="11"/>
        <color theme="1"/>
        <rFont val="Calibri"/>
        <family val="2"/>
        <charset val="238"/>
        <scheme val="minor"/>
      </rPr>
      <t xml:space="preserve"> rozmiar 10,5  w różnych kolorach</t>
    </r>
  </si>
  <si>
    <r>
      <t xml:space="preserve">Rękawice </t>
    </r>
    <r>
      <rPr>
        <sz val="11"/>
        <color theme="1"/>
        <rFont val="Calibri"/>
        <family val="2"/>
        <charset val="238"/>
        <scheme val="minor"/>
      </rPr>
      <t>wzmacniane skórą bydlęcą Doker Mary 10,5</t>
    </r>
  </si>
  <si>
    <r>
      <t>Rekawice z koziej skóry.</t>
    </r>
    <r>
      <rPr>
        <sz val="11"/>
        <color theme="1"/>
        <rFont val="Calibri"/>
        <family val="2"/>
        <charset val="238"/>
        <scheme val="minor"/>
      </rPr>
      <t xml:space="preserve"> Rękawice monterskie wzmacniane miękką, elastyczną, kozią skórą licową, zakończone zapięciami na rzep. uszyte z oddychającej tkaniny,kciuk obszyty skórą,elastyczne,
zapięcie na rzep,manualność i precyzja,oddychanie dłoni,odporne na ścierania, rozdarcia, rozcięcia i przekłucia.Rękawica  w rozmiarach 7 – 11.</t>
    </r>
  </si>
  <si>
    <r>
      <t>Rękawice antyelektrostatyczne ,</t>
    </r>
    <r>
      <rPr>
        <sz val="11"/>
        <color theme="1"/>
        <rFont val="Calibri"/>
        <family val="2"/>
        <charset val="238"/>
        <scheme val="minor"/>
      </rPr>
      <t xml:space="preserve"> wykonane z miękkiego, przylegającego białego włókna nylonowego oraz włókna węglowego,rękawice bezpyłowe,zakończone ściągaczem,
dobre czucie trzymanych przedmiotów,odporne na ścierania, rozdarcia, rozcięcia i przekłucia.Są to rękawice bezpyłowe (nie zawierają bawełny).Rękawice  w rozmiarach 6 - 11.   </t>
    </r>
  </si>
  <si>
    <r>
      <t xml:space="preserve">Rękawice powlekane lateksem  </t>
    </r>
    <r>
      <rPr>
        <sz val="11"/>
        <color theme="1"/>
        <rFont val="Calibri"/>
        <family val="2"/>
        <charset val="238"/>
        <scheme val="minor"/>
      </rPr>
      <t>wykonane z bawełniano-poliestrowej dzianiny. W części chwytnej powleczone są szorstkowanym, wodoodpornym lateksem.zalanie szorstkowanym lateksem do połowy dłoni, uszyte z poliestrowo-bawełnianej dzianiny,manualność,bardzo dobry chwyt,manualność,duża wytrzymałość na ścieranie.Rękawice robocze uszyte z wytrzymałej, bawełniano-poliestrowej dzianiny o wysokiej gramaturze. W części chwytnej powleczone są wodoodpornym, szorstkowanym lateksem gwarantującym dobry chwyt oraz manualność podczas pracy. Rękawice  w rozmiarach 9 - 10.</t>
    </r>
  </si>
  <si>
    <r>
      <t>Szczotka drewniana do zamiatania 400</t>
    </r>
    <r>
      <rPr>
        <sz val="11"/>
        <color rgb="FF000000"/>
        <rFont val="Calibri"/>
        <family val="2"/>
        <charset val="238"/>
        <scheme val="minor"/>
      </rPr>
      <t xml:space="preserve">  ze sztucznym włosiem, o długość części czyszczącej – 400mm Zamiatacz drewniany z miękkiego włosia sztucznego.Przeznaczony do powierzchni wewnętrznych, do zamiatania suchych zanieczyszczeń.</t>
    </r>
  </si>
  <si>
    <r>
      <t>Szczotka drewniana do zamiatania 600</t>
    </r>
    <r>
      <rPr>
        <sz val="11"/>
        <color rgb="FF000000"/>
        <rFont val="Calibri"/>
        <family val="2"/>
        <charset val="238"/>
        <scheme val="minor"/>
      </rPr>
      <t xml:space="preserve">  ze sztucznym włosiem, o długość części czyszczącej – 600mm Zamiatacz drewniany z miękkiego włosia sztucznego.Przeznaczony do powierzchni wewnętrznych, do zamiatania suchych zanieczyszczeń.</t>
    </r>
  </si>
  <si>
    <r>
      <rPr>
        <b/>
        <sz val="11"/>
        <color theme="1"/>
        <rFont val="Calibri"/>
        <family val="2"/>
        <charset val="238"/>
        <scheme val="minor"/>
      </rPr>
      <t xml:space="preserve">Szczotka do mycia probówek  </t>
    </r>
    <r>
      <rPr>
        <sz val="11"/>
        <color theme="1"/>
        <rFont val="Calibri"/>
        <family val="2"/>
        <charset val="238"/>
        <scheme val="minor"/>
      </rPr>
      <t>10 mm długość mn 16 cm lub dłuższa Włosie szczotki  ma być wykonane ze 100% szczeciny, dzięki czemu są odporne nawet na wysoką temperaturę.</t>
    </r>
  </si>
  <si>
    <r>
      <rPr>
        <b/>
        <sz val="11"/>
        <color theme="1"/>
        <rFont val="Calibri"/>
        <family val="2"/>
        <charset val="238"/>
        <scheme val="minor"/>
      </rPr>
      <t>Szczotka do mycia probówek</t>
    </r>
    <r>
      <rPr>
        <sz val="11"/>
        <color rgb="FF000000"/>
        <rFont val="Calibri"/>
        <family val="2"/>
        <charset val="238"/>
        <scheme val="minor"/>
      </rPr>
      <t xml:space="preserve">  15 mm </t>
    </r>
    <r>
      <rPr>
        <sz val="11"/>
        <color theme="1"/>
        <rFont val="Calibri"/>
        <family val="2"/>
        <charset val="238"/>
        <scheme val="minor"/>
      </rPr>
      <t>długość mn 17 cm lub dłuższa.Włosie szczotki  ma być wykonane ze 100% szczeciny, dzięki czemu są odporne nawet na wysoką temperaturę.</t>
    </r>
  </si>
  <si>
    <r>
      <rPr>
        <b/>
        <sz val="11"/>
        <color theme="1"/>
        <rFont val="Calibri"/>
        <family val="2"/>
        <charset val="238"/>
        <scheme val="minor"/>
      </rPr>
      <t>Szczotka</t>
    </r>
    <r>
      <rPr>
        <sz val="11"/>
        <color rgb="FF000000"/>
        <rFont val="Calibri"/>
        <family val="2"/>
        <charset val="238"/>
        <scheme val="minor"/>
      </rPr>
      <t xml:space="preserve"> do szorowania </t>
    </r>
    <r>
      <rPr>
        <sz val="11"/>
        <color theme="1"/>
        <rFont val="Calibri"/>
        <family val="2"/>
        <charset val="238"/>
        <scheme val="minor"/>
      </rPr>
      <t>z uchwytem typu żelazko dł. 15 cm</t>
    </r>
  </si>
  <si>
    <r>
      <t xml:space="preserve">Drewniany kij do szczotki do zamiatania,   </t>
    </r>
    <r>
      <rPr>
        <sz val="11"/>
        <color rgb="FF000000"/>
        <rFont val="Calibri"/>
        <family val="2"/>
        <charset val="238"/>
        <scheme val="minor"/>
      </rPr>
      <t>o długości 150 cm, pasujący do Szczotka drewniana do zamiatania 400  i 600 mm Kij do szczotki gwintowany z haczykiem. Wykonany jest z drzewa bukowego.</t>
    </r>
  </si>
  <si>
    <r>
      <t xml:space="preserve">Zestaw do sprzątania "Leniuch" </t>
    </r>
    <r>
      <rPr>
        <sz val="11"/>
        <color rgb="FF000000"/>
        <rFont val="Calibri"/>
        <family val="2"/>
        <charset val="238"/>
        <scheme val="minor"/>
      </rPr>
      <t>(szufelka i szczotka na kiju). Zmiotka i szufelka wyposażone  w długie uchwyty, umożliwiające wygodne użytkowanie.  Zestaw zawiera: szufelkę i zmiotkę, materiał: tworzywo sztuczne, odpowiedni zapinacz do sprzątania wewnątrz i na zewnątrz budynków, szufelka wykończona gumą - idealnie przylega do podłoża, uchwyt do przeczepienia zamiatacza.</t>
    </r>
  </si>
  <si>
    <r>
      <rPr>
        <b/>
        <sz val="11"/>
        <color theme="1"/>
        <rFont val="Calibri"/>
        <family val="2"/>
        <charset val="238"/>
        <scheme val="minor"/>
      </rPr>
      <t xml:space="preserve">Zestaw do sprzątania "Leniuch" </t>
    </r>
    <r>
      <rPr>
        <sz val="11"/>
        <color rgb="FF000000"/>
        <rFont val="Calibri"/>
        <family val="2"/>
        <charset val="238"/>
        <scheme val="minor"/>
      </rPr>
      <t xml:space="preserve"> (szufelka zamykana i szczotka na kiju). Zmiotka i szufelka wyposażone  w długie uchwyty, umożliwiające wygodne użytkowanie.  Zestaw zawiera: szufelkę zamykaną i zmiotkę, materiał: tworzywo sztuczne, odpowiedni zapinacz do sprzątania wewnątrz i na zewnątrz budynków, szufelka wykończona gumą - idealnie przylega do podłoża, uchwyt do przeczepienia zamiatacza.</t>
    </r>
  </si>
  <si>
    <r>
      <t xml:space="preserve">Szczotka plastikowa do butelek </t>
    </r>
    <r>
      <rPr>
        <sz val="11"/>
        <color rgb="FF000000"/>
        <rFont val="Calibri"/>
        <family val="2"/>
        <charset val="238"/>
        <scheme val="minor"/>
      </rPr>
      <t xml:space="preserve"> o pojemności 250 ml, wąska.</t>
    </r>
  </si>
  <si>
    <r>
      <t xml:space="preserve">Szczotka ryżowa typu biszkopt   </t>
    </r>
    <r>
      <rPr>
        <sz val="11"/>
        <color rgb="FF000000"/>
        <rFont val="Calibri"/>
        <family val="2"/>
        <charset val="238"/>
        <scheme val="minor"/>
      </rPr>
      <t xml:space="preserve"> do szorowania ręcznego</t>
    </r>
  </si>
  <si>
    <r>
      <t xml:space="preserve">Miotełka królewska teleskopowa- kurzawka   </t>
    </r>
    <r>
      <rPr>
        <sz val="11"/>
        <color rgb="FF000000"/>
        <rFont val="Calibri"/>
        <family val="2"/>
        <charset val="238"/>
        <scheme val="minor"/>
      </rPr>
      <t xml:space="preserve">(z wysuwaną rączką) </t>
    </r>
    <r>
      <rPr>
        <b/>
        <sz val="11"/>
        <color rgb="FF000000"/>
        <rFont val="Calibri"/>
        <family val="2"/>
        <charset val="238"/>
        <scheme val="minor"/>
      </rPr>
      <t>do kurzu</t>
    </r>
    <r>
      <rPr>
        <sz val="11"/>
        <color rgb="FF000000"/>
        <rFont val="Calibri"/>
        <family val="2"/>
        <charset val="238"/>
        <scheme val="minor"/>
      </rPr>
      <t xml:space="preserve"> w kolorze tęczowym. Ma właściwości elektrostatyczne, dzięki temu przyciąga drobinki kurzu z czyszczonych miejsc pozostawiając powierzchnię idealnie czystą.
długość pióropusza: 40 cm,długość po rozłożeniu:126 cm.</t>
    </r>
  </si>
  <si>
    <r>
      <t xml:space="preserve">Miotełka z rączką do kurzu,  </t>
    </r>
    <r>
      <rPr>
        <sz val="11"/>
        <color rgb="FF000000"/>
        <rFont val="Calibri"/>
        <family val="2"/>
        <charset val="238"/>
        <scheme val="minor"/>
      </rPr>
      <t xml:space="preserve">czyszcząca na sucho z wymiennym wkładem typu </t>
    </r>
    <r>
      <rPr>
        <b/>
        <sz val="11"/>
        <color rgb="FF000000"/>
        <rFont val="Calibri"/>
        <family val="2"/>
        <charset val="238"/>
        <scheme val="minor"/>
      </rPr>
      <t xml:space="preserve">Pronto Duster Starter </t>
    </r>
    <r>
      <rPr>
        <sz val="11"/>
        <color rgb="FF000000"/>
        <rFont val="Calibri"/>
        <family val="2"/>
        <charset val="238"/>
        <scheme val="minor"/>
      </rPr>
      <t>Pack lub równoważna z wkładem wymiennym zbudowanym z puszystych włókien zbierających kurz i alergeny.</t>
    </r>
  </si>
  <si>
    <r>
      <t>Zestaw 5 wymiennych końcówek</t>
    </r>
    <r>
      <rPr>
        <sz val="11"/>
        <color rgb="FF000000"/>
        <rFont val="Calibri"/>
        <family val="2"/>
        <charset val="238"/>
        <scheme val="minor"/>
      </rPr>
      <t xml:space="preserve"> do miotełki  typu Pronto Duster Starter Pack lub równoważna</t>
    </r>
    <r>
      <rPr>
        <b/>
        <sz val="11"/>
        <color rgb="FF000000"/>
        <rFont val="Calibri"/>
        <family val="2"/>
        <charset val="238"/>
        <scheme val="minor"/>
      </rPr>
      <t xml:space="preserve">                                  </t>
    </r>
    <r>
      <rPr>
        <sz val="11"/>
        <color rgb="FF000000"/>
        <rFont val="Calibri"/>
        <family val="2"/>
        <charset val="238"/>
        <scheme val="minor"/>
      </rPr>
      <t>do kurzu, czyszczących na sucho z puszystymi włóknami zbierającymi kurz i alergeny, dopasowanych do miotełki .</t>
    </r>
  </si>
  <si>
    <r>
      <t>Mop widelkowy z kijem teleskopowym</t>
    </r>
    <r>
      <rPr>
        <sz val="11"/>
        <color rgb="FF000000"/>
        <rFont val="Calibri"/>
        <family val="2"/>
        <charset val="238"/>
        <scheme val="minor"/>
      </rPr>
      <t xml:space="preserve"> Mop widełkowy o długości 50 cm Służy do usuwania kurzu z trudnodostępnych miejsc tj. meble biurowe, lampy, grzejniki itp. Włókna, z których wykonano widelec przyciągają kurz i mocno go trzymają . Mop widełkowy ma być  bardzo elastyczny. Materiał mopa widłowego: włókna antystatyczne </t>
    </r>
  </si>
  <si>
    <r>
      <t xml:space="preserve">Zestaw: zmiotka + szufelka, </t>
    </r>
    <r>
      <rPr>
        <sz val="11"/>
        <color rgb="FF000000"/>
        <rFont val="Calibri"/>
        <family val="2"/>
        <charset val="238"/>
        <scheme val="minor"/>
      </rPr>
      <t>wykonane z odpornego na odkształcenia i pęknięcia plastiku, z krótką rączką. Szufelka zakończona jest gumą, która poprawia przyczepność do podłogi i ułatwia zbieranie śmieci. Zmiotka +szufelka = 1 kpl</t>
    </r>
  </si>
  <si>
    <r>
      <t>Szufelka łopatka metalowa do  śmieci standardowa</t>
    </r>
    <r>
      <rPr>
        <sz val="11"/>
        <color rgb="FF000000"/>
        <rFont val="Calibri"/>
        <family val="2"/>
        <charset val="238"/>
        <scheme val="minor"/>
      </rPr>
      <t xml:space="preserve"> nielakierowana
 Szerokość 23 cm Wysokość 43,5 cm Trzonek metalowy.
</t>
    </r>
  </si>
  <si>
    <r>
      <t>Wiadro plastikowe 10-litrowe</t>
    </r>
    <r>
      <rPr>
        <sz val="11"/>
        <color rgb="FF000000"/>
        <rFont val="Calibri"/>
        <family val="2"/>
        <charset val="238"/>
        <scheme val="minor"/>
      </rPr>
      <t xml:space="preserve">, </t>
    </r>
    <r>
      <rPr>
        <b/>
        <sz val="11"/>
        <color rgb="FF000000"/>
        <rFont val="Calibri"/>
        <family val="2"/>
        <charset val="238"/>
        <scheme val="minor"/>
      </rPr>
      <t xml:space="preserve"> bez przykrywki </t>
    </r>
    <r>
      <rPr>
        <sz val="11"/>
        <color rgb="FF000000"/>
        <rFont val="Calibri"/>
        <family val="2"/>
        <charset val="238"/>
        <scheme val="minor"/>
      </rPr>
      <t xml:space="preserve">  Wiadro plastikowe 10-litrowe, z metalową rączką bez przykrywki</t>
    </r>
  </si>
  <si>
    <r>
      <t xml:space="preserve">Wiadro plastikowe 5-litrowe,  bez przykrywki </t>
    </r>
    <r>
      <rPr>
        <sz val="11"/>
        <color rgb="FF000000"/>
        <rFont val="Calibri"/>
        <family val="2"/>
        <charset val="238"/>
        <scheme val="minor"/>
      </rPr>
      <t xml:space="preserve">   Wiadro plastikowe 5-litrowe z metalowa rączką , bez przykrywk </t>
    </r>
  </si>
  <si>
    <r>
      <t xml:space="preserve">Wiadro z wyciskarką do mopa  </t>
    </r>
    <r>
      <rPr>
        <sz val="11"/>
        <color rgb="FF000000"/>
        <rFont val="Calibri"/>
        <family val="2"/>
        <charset val="238"/>
        <scheme val="minor"/>
      </rPr>
      <t xml:space="preserve"> Mix kolorów Wiadro z wyciskarką do mopa Mix kolorów</t>
    </r>
  </si>
  <si>
    <r>
      <t xml:space="preserve">Wiadro plastikowe z rączką do mopa typu VILEDA ULTRAMAX ze skuteczną wyżymaczką </t>
    </r>
    <r>
      <rPr>
        <sz val="11"/>
        <color rgb="FF000000"/>
        <rFont val="Calibri"/>
        <family val="2"/>
        <charset val="238"/>
        <scheme val="minor"/>
      </rPr>
      <t xml:space="preserve"> o owalnym kształcie i wymiarach 27cmx25,5cmx38 cm. Wiadro w pełni kompatybilne i pasujące do zamawiających artykułów  Owalny Pojemność 13 l Waga 1,05 kg Wymiary (WxSxG)
 370 x 290 x 290 mm</t>
    </r>
  </si>
  <si>
    <r>
      <t xml:space="preserve">Vileda UltraMax BOX-                                                                                                          </t>
    </r>
    <r>
      <rPr>
        <sz val="11"/>
        <color theme="1"/>
        <rFont val="Calibri"/>
        <family val="2"/>
        <charset val="238"/>
        <scheme val="minor"/>
      </rPr>
      <t xml:space="preserve">*Wiadro plastikowe z rączką do mopa typu VILEDA ULTRAMAX ze skuteczną wyżymaczką o owalnym kształcie i wymiarach 27cmx25,5cmx38 cm.                                                                                   * kij teleskopowy płaski  z regulacją długości 80 - 140 cm, podstawa do mycia plastikowa wraz ze ściereczką bawełnianą sznurkową z gęstym i bardzo krótkim włosem. Mop przeznaczony do ścierania powierzchni ceramicznych, PCV, posadzek drewnianych i kamiennych. Podstawa mopu z możliwością składania i wyciskania ściereczki bez konieczności brudzenia rąk.                                                                                               * wkład do mopa ściereczka  bawełniana, sznurkowa z gęstym i bardzo krótkim włosem o wymiarach wkładu: 35-35,5cm x 13,5-14cm.      </t>
    </r>
  </si>
  <si>
    <r>
      <t xml:space="preserve">KIJ DO MOPA </t>
    </r>
    <r>
      <rPr>
        <sz val="11"/>
        <color theme="1"/>
        <rFont val="Calibri"/>
        <family val="2"/>
        <charset val="238"/>
        <scheme val="minor"/>
      </rPr>
      <t>Trzonek, kij do mopa</t>
    </r>
    <r>
      <rPr>
        <b/>
        <sz val="11"/>
        <color theme="1"/>
        <rFont val="Calibri"/>
        <family val="2"/>
        <charset val="238"/>
        <scheme val="minor"/>
      </rPr>
      <t xml:space="preserve"> </t>
    </r>
    <r>
      <rPr>
        <sz val="11"/>
        <color theme="1"/>
        <rFont val="Calibri"/>
        <family val="2"/>
        <charset val="238"/>
        <scheme val="minor"/>
      </rPr>
      <t>pasujący do mopa sznurkowego długość: 110 cm Kij musi pasować do zamawianego mopa sznurkowego</t>
    </r>
  </si>
  <si>
    <r>
      <t xml:space="preserve">Wolnostojąca szczotka sanitarna do wc z pojemnikiem.                                                                       </t>
    </r>
    <r>
      <rPr>
        <sz val="11"/>
        <color rgb="FF000000"/>
        <rFont val="Calibri"/>
        <family val="2"/>
        <charset val="238"/>
        <scheme val="minor"/>
      </rPr>
      <t xml:space="preserve"> Zestaw (szczotka + pojemnik) wykonany z mocnego plastiku (polistrenu) ze sztywnym pojemnik nie podatnym na odkształcenie, w kolorze gładkim, białym, o wymiarach: wysokość: 36-38cm x szerokość: 15-16cm x głębokość: 12 - 13 cm</t>
    </r>
  </si>
  <si>
    <r>
      <t xml:space="preserve">Kosz do śmieci z uchylną klapą o pojemności 15 litrów,typu </t>
    </r>
    <r>
      <rPr>
        <b/>
        <sz val="11"/>
        <color rgb="FFFF0000"/>
        <rFont val="Calibri"/>
        <family val="2"/>
        <charset val="238"/>
        <scheme val="minor"/>
      </rPr>
      <t>Curver Click</t>
    </r>
    <r>
      <rPr>
        <b/>
        <sz val="11"/>
        <color theme="1"/>
        <rFont val="Calibri"/>
        <family val="2"/>
        <charset val="238"/>
        <scheme val="minor"/>
      </rPr>
      <t>-It 15</t>
    </r>
    <r>
      <rPr>
        <sz val="11"/>
        <color theme="1"/>
        <rFont val="Calibri"/>
        <family val="2"/>
        <charset val="238"/>
        <scheme val="minor"/>
      </rPr>
      <t xml:space="preserve">                                                                                       Lekki i wygodny w użyciu kosz na odpadki o pojemności 16 litrów, wykonany z mocnego tworzywa sztucznego ABS. Kosz wyposażony jest w zdejmowaną uchylną pokrywę, która zasłania zawartość kosza. Dzięki takiemu rozwiązaniu pojemność kosza pozostaje stale zamknięta i niewidoczna dla użytkowników.  Wymiary: - 280 x 235 x 438 mm Sposób otwierania: pokrywa wahadłowaPokrywa zdejmowana.Kosz przystosowany do jednorazowych worków foliowych</t>
    </r>
  </si>
  <si>
    <r>
      <t>Kosz do śmieci z uchylną klapą o pojemności 25 litrów,</t>
    </r>
    <r>
      <rPr>
        <b/>
        <sz val="11"/>
        <color rgb="FFFF0000"/>
        <rFont val="Calibri"/>
        <family val="2"/>
        <charset val="238"/>
        <scheme val="minor"/>
      </rPr>
      <t xml:space="preserve">Curver Click-It 25 </t>
    </r>
    <r>
      <rPr>
        <b/>
        <sz val="11"/>
        <color theme="1"/>
        <rFont val="Calibri"/>
        <family val="2"/>
        <charset val="238"/>
        <scheme val="minor"/>
      </rPr>
      <t xml:space="preserve">                                                                                            </t>
    </r>
    <r>
      <rPr>
        <sz val="11"/>
        <color theme="1"/>
        <rFont val="Calibri"/>
        <family val="2"/>
        <charset val="238"/>
        <scheme val="minor"/>
      </rPr>
      <t>Lekki i wygodny w użyciu kosz na odpadki o pojemności 26 litrów, wykonany z mocnego tworzywa sztucznego ABS. Kosz wyposażony jest w zdejmowaną uchylną pokrywę, która zasłania zawartość kosza. Dzięki takiemu rozwiązaniu pojemność kosza pozostaje stale zamknięta i niewidoczna dla użytkowników.  wymiary: wysokość: 470 x szerokość: 260 x głębokość: 340 mm. Sposób otwierania: pokrywa wahadłowa.Pokrywa zdejmowana.Kosz przystosowany do jednorazowych worków foliowych</t>
    </r>
  </si>
  <si>
    <r>
      <t xml:space="preserve">Wkład zapachowy do </t>
    </r>
    <r>
      <rPr>
        <b/>
        <sz val="11"/>
        <color rgb="FFFF0000"/>
        <rFont val="Calibri"/>
        <family val="2"/>
        <charset val="238"/>
        <scheme val="minor"/>
      </rPr>
      <t>pisuarów</t>
    </r>
    <r>
      <rPr>
        <b/>
        <sz val="11"/>
        <color rgb="FF000000"/>
        <rFont val="Calibri"/>
        <family val="2"/>
        <charset val="238"/>
        <scheme val="minor"/>
      </rPr>
      <t xml:space="preserve"> typu FRE-PRO Wave 2.0 lub równoważny                                                                                 </t>
    </r>
    <r>
      <rPr>
        <sz val="11"/>
        <color rgb="FF000000"/>
        <rFont val="Calibri"/>
        <family val="2"/>
        <charset val="238"/>
        <scheme val="minor"/>
      </rPr>
      <t>usuwający nieprzyjemne zapachy, utrzymujący pisuar w czystości, zapewniający przyjemny zapach przez co najmniej 30 dni</t>
    </r>
  </si>
  <si>
    <r>
      <t xml:space="preserve">Zawieszka do WC </t>
    </r>
    <r>
      <rPr>
        <sz val="11"/>
        <color rgb="FF000000"/>
        <rFont val="Calibri"/>
        <family val="2"/>
        <charset val="238"/>
        <scheme val="minor"/>
      </rPr>
      <t>mocowana na brzegu muszli typu Bref Blue Activ Chlorine lub równoważna mająca działalnie myjące i dezynfekujące muszlę klozetową i zapobiegająca osadzaniu się kamienia,  pozostawiająca przyjemny zapach, zawierająca &gt;30% anoniowe środki powierzchniowo czynne, &lt;5% niejonowe środki powierzchniowo czynne oraz związek wybielający na bazie chloru, o gramaturze co najmniej 50g</t>
    </r>
  </si>
  <si>
    <r>
      <t xml:space="preserve">Proszek do prania białych tkanin </t>
    </r>
    <r>
      <rPr>
        <b/>
        <sz val="11"/>
        <color rgb="FFFF0000"/>
        <rFont val="Calibri"/>
        <family val="2"/>
        <charset val="238"/>
        <scheme val="minor"/>
      </rPr>
      <t>typu REX</t>
    </r>
    <r>
      <rPr>
        <b/>
        <sz val="11"/>
        <color rgb="FF000000"/>
        <rFont val="Calibri"/>
        <family val="2"/>
        <charset val="238"/>
        <scheme val="minor"/>
      </rPr>
      <t xml:space="preserve">  lub równoważny</t>
    </r>
    <r>
      <rPr>
        <sz val="11"/>
        <color rgb="FF000000"/>
        <rFont val="Calibri"/>
        <family val="2"/>
        <charset val="238"/>
        <scheme val="minor"/>
      </rPr>
      <t xml:space="preserve"> do prania w pralkach automatycznych w temperaturze 30-90 C,</t>
    </r>
    <r>
      <rPr>
        <b/>
        <sz val="11"/>
        <color rgb="FF000000"/>
        <rFont val="Calibri"/>
        <family val="2"/>
        <charset val="238"/>
        <scheme val="minor"/>
      </rPr>
      <t xml:space="preserve"> </t>
    </r>
    <r>
      <rPr>
        <sz val="11"/>
        <color rgb="FF000000"/>
        <rFont val="Calibri"/>
        <family val="2"/>
        <charset val="238"/>
        <scheme val="minor"/>
      </rPr>
      <t xml:space="preserve">w opakowaniu tekturowym o pojemności 300 g.  </t>
    </r>
  </si>
  <si>
    <r>
      <t xml:space="preserve">Proszek do prania kolorowych tkanin </t>
    </r>
    <r>
      <rPr>
        <b/>
        <sz val="11"/>
        <color rgb="FFFF0000"/>
        <rFont val="Calibri"/>
        <family val="2"/>
        <charset val="238"/>
        <scheme val="minor"/>
      </rPr>
      <t>typu REX</t>
    </r>
    <r>
      <rPr>
        <b/>
        <sz val="11"/>
        <color rgb="FF000000"/>
        <rFont val="Calibri"/>
        <family val="2"/>
        <charset val="238"/>
        <scheme val="minor"/>
      </rPr>
      <t xml:space="preserve">  lub równoważny</t>
    </r>
    <r>
      <rPr>
        <sz val="11"/>
        <color rgb="FF000000"/>
        <rFont val="Calibri"/>
        <family val="2"/>
        <charset val="238"/>
        <scheme val="minor"/>
      </rPr>
      <t xml:space="preserve"> do prania w pralkach automatycznych w temperaturze 30-90 C, w opakowaniu tekturowym o pojemności 300 g.  </t>
    </r>
  </si>
  <si>
    <r>
      <t>Zmiękczający płyn do płukania tkanin w formie koncentratu typu</t>
    </r>
    <r>
      <rPr>
        <b/>
        <sz val="11"/>
        <color rgb="FFFF0000"/>
        <rFont val="Calibri"/>
        <family val="2"/>
        <charset val="238"/>
        <scheme val="minor"/>
      </rPr>
      <t xml:space="preserve"> Coccolino/Wansou</t>
    </r>
    <r>
      <rPr>
        <b/>
        <sz val="11"/>
        <color rgb="FF000000"/>
        <rFont val="Calibri"/>
        <family val="2"/>
        <charset val="238"/>
        <scheme val="minor"/>
      </rPr>
      <t xml:space="preserve"> lub równoważny </t>
    </r>
    <r>
      <rPr>
        <sz val="11"/>
        <color rgb="FF000000"/>
        <rFont val="Calibri"/>
        <family val="2"/>
        <charset val="238"/>
        <scheme val="minor"/>
      </rPr>
      <t xml:space="preserve">o łagodnym zapachu, zapobiegający elektryzowaniu się tkanin, w opakowaniu plastikowym o pojemnośc doi </t>
    </r>
    <r>
      <rPr>
        <b/>
        <sz val="11"/>
        <color rgb="FF000000"/>
        <rFont val="Calibri"/>
        <family val="2"/>
        <charset val="238"/>
        <scheme val="minor"/>
      </rPr>
      <t>1000 ml</t>
    </r>
  </si>
  <si>
    <r>
      <t>Scierki flanelowe do kurzu</t>
    </r>
    <r>
      <rPr>
        <sz val="11"/>
        <color rgb="FF000000"/>
        <rFont val="Calibri"/>
        <family val="2"/>
        <charset val="238"/>
        <scheme val="minor"/>
      </rPr>
      <t>, bawełniane, o wymiarach 80cmx80cm i gramaturze nie mniejszej niż 160 g/m2</t>
    </r>
  </si>
  <si>
    <r>
      <t xml:space="preserve">Sciereczki domowe do kurzu,  </t>
    </r>
    <r>
      <rPr>
        <sz val="11"/>
        <color rgb="FF000000"/>
        <rFont val="Calibri"/>
        <family val="2"/>
        <charset val="238"/>
        <scheme val="minor"/>
      </rPr>
      <t xml:space="preserve">nadające się do wycierania różnych powierzchni, o wymiarach 36-40cm w różnych kolorach, w opakowaniu foliowym zawierającym </t>
    </r>
    <r>
      <rPr>
        <b/>
        <sz val="11"/>
        <color rgb="FF000000"/>
        <rFont val="Calibri"/>
        <family val="2"/>
        <charset val="238"/>
        <scheme val="minor"/>
      </rPr>
      <t>3 ściereczki</t>
    </r>
  </si>
  <si>
    <r>
      <t>Krem do rąk aloesowy z witaminą A + E</t>
    </r>
    <r>
      <rPr>
        <sz val="11"/>
        <color rgb="FF000000"/>
        <rFont val="Calibri"/>
        <family val="2"/>
        <charset val="238"/>
        <scheme val="minor"/>
      </rPr>
      <t xml:space="preserve"> z zawartością gliceryny dr Grehen lub równoważny przeznaczony do codziennej pielęgnacji, nawilżający skórę rąk oraz łagodzący podrażnienia wywołane przez detergenty w opakowaniu plastikowych w formie tubki z nakrętką o pojemności nie mniejszej niż 100 ml</t>
    </r>
  </si>
  <si>
    <t>Ilość</t>
  </si>
  <si>
    <t>ŚRODKI DO SPRZĄTANIA</t>
  </si>
  <si>
    <t>zestaw</t>
  </si>
  <si>
    <t>ŚRODKI DO PRANIA</t>
  </si>
  <si>
    <t xml:space="preserve"> ŚRODKI DO TOALET</t>
  </si>
  <si>
    <t>Cena jednostkowa netto (zł)</t>
  </si>
  <si>
    <t>Cena jednostkowa brutto (zł)</t>
  </si>
  <si>
    <t>Wartość netto (zł)</t>
  </si>
  <si>
    <t>Wartość brutto (zł)</t>
  </si>
  <si>
    <t>Stawka VAT (%)</t>
  </si>
  <si>
    <t>RAZEM WARTOŚĆ NETTO:</t>
  </si>
  <si>
    <r>
      <rPr>
        <b/>
        <sz val="10"/>
        <color theme="1"/>
        <rFont val="Czcionka tekstu podstawowego"/>
        <charset val="238"/>
      </rPr>
      <t xml:space="preserve">Filtr </t>
    </r>
    <r>
      <rPr>
        <sz val="10"/>
        <color theme="1"/>
        <rFont val="Czcionka tekstu podstawowego"/>
        <charset val="238"/>
      </rPr>
      <t>do ekspresu SAECO AquaClean CA6903</t>
    </r>
  </si>
  <si>
    <r>
      <rPr>
        <b/>
        <sz val="11"/>
        <color rgb="FF000000"/>
        <rFont val="Calibri"/>
        <family val="2"/>
        <charset val="238"/>
        <scheme val="minor"/>
      </rPr>
      <t>Odkamieniacz</t>
    </r>
    <r>
      <rPr>
        <sz val="11"/>
        <color rgb="FF000000"/>
        <rFont val="Calibri"/>
        <family val="2"/>
        <charset val="238"/>
        <scheme val="minor"/>
      </rPr>
      <t xml:space="preserve"> do ekspesu do kawy CA6700/10 (M.Panorama,sekretariat,DAG)</t>
    </r>
  </si>
  <si>
    <r>
      <rPr>
        <b/>
        <sz val="11"/>
        <color rgb="FF000000"/>
        <rFont val="Calibri"/>
        <family val="2"/>
        <charset val="238"/>
        <scheme val="minor"/>
      </rPr>
      <t>Filtr</t>
    </r>
    <r>
      <rPr>
        <sz val="11"/>
        <color rgb="FF000000"/>
        <rFont val="Calibri"/>
        <family val="2"/>
        <charset val="238"/>
        <scheme val="minor"/>
      </rPr>
      <t xml:space="preserve"> wody CLARIS Blue do ekspresu JURA A7 (administacja)</t>
    </r>
  </si>
  <si>
    <r>
      <rPr>
        <b/>
        <sz val="11"/>
        <color theme="1"/>
        <rFont val="Calibri"/>
        <family val="2"/>
        <charset val="238"/>
        <scheme val="minor"/>
      </rPr>
      <t>Pasta BHP</t>
    </r>
    <r>
      <rPr>
        <sz val="11"/>
        <color theme="1"/>
        <rFont val="Calibri"/>
        <family val="2"/>
        <charset val="238"/>
        <scheme val="minor"/>
      </rPr>
      <t xml:space="preserve"> pasta BHP do mycia rąk 500 G</t>
    </r>
  </si>
  <si>
    <r>
      <rPr>
        <b/>
        <sz val="10"/>
        <color rgb="FF000000"/>
        <rFont val="Arial"/>
        <family val="2"/>
        <charset val="238"/>
      </rPr>
      <t>Filtr HEPA</t>
    </r>
    <r>
      <rPr>
        <sz val="10"/>
        <color rgb="FF000000"/>
        <rFont val="Arial"/>
        <family val="2"/>
        <charset val="238"/>
      </rPr>
      <t xml:space="preserve"> XZA039 do suszarek do rąk MERIDA Eco Je (M .Panorama)</t>
    </r>
  </si>
  <si>
    <r>
      <rPr>
        <b/>
        <sz val="10"/>
        <color rgb="FF000000"/>
        <rFont val="Arial"/>
        <family val="2"/>
        <charset val="238"/>
      </rPr>
      <t>Filtr węglowy</t>
    </r>
    <r>
      <rPr>
        <sz val="10"/>
        <color rgb="FF000000"/>
        <rFont val="Arial"/>
        <family val="2"/>
        <charset val="238"/>
      </rPr>
      <t xml:space="preserve"> XZA040 do suszarek do rąk MERIDA Eco Je (M .Panorama)</t>
    </r>
  </si>
  <si>
    <r>
      <rPr>
        <b/>
        <sz val="10"/>
        <color rgb="FF000000"/>
        <rFont val="Arial"/>
        <family val="2"/>
        <charset val="238"/>
      </rPr>
      <t>Worki do odkurzacza</t>
    </r>
    <r>
      <rPr>
        <sz val="10"/>
        <color rgb="FF000000"/>
        <rFont val="Arial"/>
        <family val="2"/>
        <charset val="238"/>
      </rPr>
      <t xml:space="preserve"> Profi 2 Europe (M.Panorama)</t>
    </r>
  </si>
  <si>
    <r>
      <rPr>
        <b/>
        <sz val="11"/>
        <color theme="1"/>
        <rFont val="Calibri"/>
        <family val="2"/>
        <charset val="238"/>
        <scheme val="minor"/>
      </rPr>
      <t xml:space="preserve">Worki do odkurzacza  </t>
    </r>
    <r>
      <rPr>
        <sz val="11"/>
        <color theme="1"/>
        <rFont val="Calibri"/>
        <family val="2"/>
        <charset val="238"/>
        <scheme val="minor"/>
      </rPr>
      <t>PHILIPS XD3110/09 lub równoważne (P4K-dział techniczny)Worki w zestawie  4 szt. Rodzaj worka: S-BAG</t>
    </r>
  </si>
  <si>
    <r>
      <rPr>
        <b/>
        <sz val="11"/>
        <color theme="1"/>
        <rFont val="Calibri"/>
        <family val="2"/>
        <charset val="238"/>
        <scheme val="minor"/>
      </rPr>
      <t xml:space="preserve">Worki do odkurzacz </t>
    </r>
    <r>
      <rPr>
        <sz val="11"/>
        <color theme="1"/>
        <rFont val="Calibri"/>
        <family val="2"/>
        <charset val="238"/>
        <scheme val="minor"/>
      </rPr>
      <t>KARCHER T 11/1 Classic Hepa lub równoważne (konserwacja tkanin)Worki filtracyjne wykonane z włókniny, 10 x  T 11/1 opakowanie-10 szt</t>
    </r>
  </si>
  <si>
    <r>
      <rPr>
        <b/>
        <sz val="11"/>
        <color theme="1"/>
        <rFont val="Calibri"/>
        <family val="2"/>
        <charset val="238"/>
        <scheme val="minor"/>
      </rPr>
      <t>Zestaw HEPA</t>
    </r>
    <r>
      <rPr>
        <sz val="11"/>
        <color theme="1"/>
        <rFont val="Calibri"/>
        <family val="2"/>
        <charset val="238"/>
        <scheme val="minor"/>
      </rPr>
      <t xml:space="preserve"> T 11/1 do odkurzacza KARCHER T 11/1 Classic Hepa lub równoważne skład zestawu :Filtr HEPA T 10/1 1 szt,stacjonarny filtr główny, T 11/1 1 szt.</t>
    </r>
  </si>
  <si>
    <r>
      <rPr>
        <b/>
        <sz val="11"/>
        <color theme="1"/>
        <rFont val="Calibri"/>
        <family val="2"/>
        <charset val="238"/>
        <scheme val="minor"/>
      </rPr>
      <t>Worek papierowy</t>
    </r>
    <r>
      <rPr>
        <sz val="11"/>
        <color theme="1"/>
        <rFont val="Calibri"/>
        <family val="2"/>
        <charset val="238"/>
        <scheme val="minor"/>
      </rPr>
      <t xml:space="preserve"> do odkurzacza CW-matic Proxxon,jednorazowy (dział konserwacji malarstwa) lub rówoważne opakowanie -5 szt</t>
    </r>
  </si>
  <si>
    <r>
      <rPr>
        <b/>
        <sz val="11"/>
        <color theme="1"/>
        <rFont val="Calibri"/>
        <family val="2"/>
        <charset val="238"/>
        <scheme val="minor"/>
      </rPr>
      <t>Okrągły filtr</t>
    </r>
    <r>
      <rPr>
        <sz val="11"/>
        <color theme="1"/>
        <rFont val="Calibri"/>
        <family val="2"/>
        <charset val="238"/>
        <scheme val="minor"/>
      </rPr>
      <t xml:space="preserve"> z PP do odkurzacza CW-matic Proxxon (dział konserwacji malarstwa ) lub równoważne. 1 szt</t>
    </r>
  </si>
  <si>
    <r>
      <rPr>
        <b/>
        <sz val="11"/>
        <color theme="1"/>
        <rFont val="Calibri"/>
        <family val="2"/>
        <charset val="238"/>
        <scheme val="minor"/>
      </rPr>
      <t xml:space="preserve">Filtr </t>
    </r>
    <r>
      <rPr>
        <sz val="11"/>
        <color theme="1"/>
        <rFont val="Calibri"/>
        <family val="2"/>
        <charset val="238"/>
        <scheme val="minor"/>
      </rPr>
      <t xml:space="preserve">Hepa </t>
    </r>
    <r>
      <rPr>
        <sz val="11"/>
        <color theme="1"/>
        <rFont val="Calibri"/>
        <family val="2"/>
        <charset val="238"/>
        <scheme val="minor"/>
      </rPr>
      <t>do odkurzacza KARCHER VC6300-(do działu konserwacji papieru )lub równoważne.1 szt.</t>
    </r>
  </si>
  <si>
    <r>
      <rPr>
        <b/>
        <sz val="11"/>
        <color theme="1"/>
        <rFont val="Calibri"/>
        <family val="2"/>
        <charset val="238"/>
        <scheme val="minor"/>
      </rPr>
      <t xml:space="preserve">Worki do odkurzacza </t>
    </r>
    <r>
      <rPr>
        <sz val="11"/>
        <color theme="1"/>
        <rFont val="Calibri"/>
        <family val="2"/>
        <charset val="238"/>
        <scheme val="minor"/>
      </rPr>
      <t>KARCHER  WD4 model worków l2.863-006.0 lub równoważne Flizelinowe torebki filtracyjne o wyjątkowo dużej odporności na rozdarcie i doskonałej retencji pyłu. Znacznie bardziej pojemne od torebek papierowych.. Długość: 53cm,Szerokość: 42cm,Ilość sztuk: 4,Rodzaj worków: Syntetyczne,Ilość warstw filtracji: 2  (serwis sprzatający MN)</t>
    </r>
  </si>
  <si>
    <r>
      <rPr>
        <b/>
        <sz val="11"/>
        <color theme="1"/>
        <rFont val="Calibri"/>
        <family val="2"/>
        <charset val="238"/>
        <scheme val="minor"/>
      </rPr>
      <t xml:space="preserve">Worki do odkurzacza </t>
    </r>
    <r>
      <rPr>
        <sz val="11"/>
        <color theme="1"/>
        <rFont val="Calibri"/>
        <family val="2"/>
        <charset val="238"/>
        <scheme val="minor"/>
      </rPr>
      <t xml:space="preserve"> Kärcher  SE 4001, SE 4002 lub równoważne Typ worka papierowy w komplecie 5 worków (serwis sprzatajacy MN)</t>
    </r>
  </si>
  <si>
    <r>
      <rPr>
        <b/>
        <sz val="11"/>
        <color theme="1"/>
        <rFont val="Calibri"/>
        <family val="2"/>
        <charset val="238"/>
        <scheme val="minor"/>
      </rPr>
      <t>Filtr do odkurzac</t>
    </r>
    <r>
      <rPr>
        <sz val="11"/>
        <color theme="1"/>
        <rFont val="Calibri"/>
        <family val="2"/>
        <charset val="238"/>
        <scheme val="minor"/>
      </rPr>
      <t>z KARCHER  WD4  model filtra 2.863-005  lub równoważne (serwis sprzatający MN)</t>
    </r>
  </si>
  <si>
    <r>
      <rPr>
        <b/>
        <sz val="11"/>
        <color rgb="FF000000"/>
        <rFont val="Calibri"/>
        <family val="2"/>
        <charset val="238"/>
        <scheme val="minor"/>
      </rPr>
      <t>Środek</t>
    </r>
    <r>
      <rPr>
        <sz val="11"/>
        <color rgb="FF000000"/>
        <rFont val="Calibri"/>
        <family val="2"/>
        <charset val="238"/>
        <scheme val="minor"/>
      </rPr>
      <t xml:space="preserve"> Philips do czyszczenia obiegu mleka CA 6705/10 (M.Panorama)</t>
    </r>
  </si>
  <si>
    <r>
      <t xml:space="preserve">Płyn uniwersalny do mycia i czyszczenia podłóg, ścian i glazury o zapachu kwiatowym typu </t>
    </r>
    <r>
      <rPr>
        <b/>
        <sz val="11"/>
        <color rgb="FFFF0000"/>
        <rFont val="Calibri"/>
        <family val="2"/>
        <charset val="238"/>
        <scheme val="minor"/>
      </rPr>
      <t>Ajax bez zamienników</t>
    </r>
    <r>
      <rPr>
        <b/>
        <sz val="11"/>
        <color rgb="FF000000"/>
        <rFont val="Calibri"/>
        <family val="2"/>
        <charset val="238"/>
        <scheme val="minor"/>
      </rPr>
      <t xml:space="preserve">, </t>
    </r>
    <r>
      <rPr>
        <sz val="11"/>
        <color rgb="FF000000"/>
        <rFont val="Calibri"/>
        <family val="2"/>
        <charset val="238"/>
        <scheme val="minor"/>
      </rPr>
      <t>w opakowaniu plastikowym   pojemność 1000 ml ,</t>
    </r>
    <r>
      <rPr>
        <b/>
        <sz val="11"/>
        <color rgb="FF000000"/>
        <rFont val="Calibri"/>
        <family val="2"/>
        <charset val="238"/>
        <scheme val="minor"/>
      </rPr>
      <t xml:space="preserve">  </t>
    </r>
    <r>
      <rPr>
        <sz val="11"/>
        <color rgb="FF000000"/>
        <rFont val="Calibri"/>
        <family val="2"/>
        <charset val="238"/>
        <scheme val="minor"/>
      </rPr>
      <t>mniej niż 5% anionowe środki powierzchniowo czynne, niejonowe środki powierzchniowo czynne, kompozycje zapachowe</t>
    </r>
    <r>
      <rPr>
        <b/>
        <sz val="11"/>
        <color rgb="FF000000"/>
        <rFont val="Calibri"/>
        <family val="2"/>
        <charset val="238"/>
        <scheme val="minor"/>
      </rPr>
      <t xml:space="preserve"> </t>
    </r>
    <r>
      <rPr>
        <sz val="11"/>
        <color rgb="FF000000"/>
        <rFont val="Calibri"/>
        <family val="2"/>
        <charset val="238"/>
        <scheme val="minor"/>
      </rPr>
      <t xml:space="preserve"> w opakowaniu plastikowym z nakrętką o różnych zapachach  </t>
    </r>
  </si>
  <si>
    <r>
      <t xml:space="preserve">Płyn uniwersalny do mycia i czyszczenia podłóg, ścian i glazury o zapachu kwiatowym  </t>
    </r>
    <r>
      <rPr>
        <b/>
        <sz val="11"/>
        <color rgb="FFFF0000"/>
        <rFont val="Calibri"/>
        <family val="2"/>
        <charset val="238"/>
        <scheme val="minor"/>
      </rPr>
      <t xml:space="preserve">dr </t>
    </r>
    <r>
      <rPr>
        <sz val="11"/>
        <color rgb="FFFF0000"/>
        <rFont val="Calibri"/>
        <family val="2"/>
        <charset val="238"/>
        <scheme val="minor"/>
      </rPr>
      <t xml:space="preserve">Devil bez zamienników  </t>
    </r>
    <r>
      <rPr>
        <sz val="11"/>
        <color rgb="FF000000"/>
        <rFont val="Calibri"/>
        <family val="2"/>
        <charset val="238"/>
        <scheme val="minor"/>
      </rPr>
      <t xml:space="preserve">o pojemności 1000 ml   Płyn u przeznaczony do mycia wszystkich powierzchni, usuwa całkowicie tłuszcz i brud pozostawiając wszystkie zmywalne powierzchnie czyste i lśniące,można używać w formie nierozcięnczonej jak i rozcieńczonej ,w opakowaniu plastikowym z nakrętką .                                            </t>
    </r>
  </si>
  <si>
    <r>
      <t xml:space="preserve">Płyn do podłóg   </t>
    </r>
    <r>
      <rPr>
        <sz val="11"/>
        <color theme="1"/>
        <rFont val="Calibri"/>
        <family val="2"/>
        <charset val="238"/>
        <scheme val="minor"/>
      </rPr>
      <t xml:space="preserve">drewnianych </t>
    </r>
    <r>
      <rPr>
        <sz val="11"/>
        <color rgb="FFFF0000"/>
        <rFont val="Calibri"/>
        <family val="2"/>
        <charset val="238"/>
        <scheme val="minor"/>
      </rPr>
      <t xml:space="preserve"> Pronto bez zamienników</t>
    </r>
    <r>
      <rPr>
        <sz val="11"/>
        <color theme="1"/>
        <rFont val="Calibri"/>
        <family val="2"/>
        <charset val="238"/>
        <scheme val="minor"/>
      </rPr>
      <t xml:space="preserve">, o pojemności 1000 ml  </t>
    </r>
    <r>
      <rPr>
        <sz val="11"/>
        <rFont val="Calibri"/>
        <family val="2"/>
        <charset val="238"/>
        <scheme val="minor"/>
      </rPr>
      <t>Zawierający</t>
    </r>
    <r>
      <rPr>
        <sz val="11"/>
        <color theme="1"/>
        <rFont val="Calibri"/>
        <family val="2"/>
        <charset val="238"/>
        <scheme val="minor"/>
      </rPr>
      <t xml:space="preserve"> delikatne związki mydła otrzymywane z naturalnego olejku sosnowego, która skutecznie usuwa kurz, czyści powierzchnię drewnianą, jednocześnie ją odżywiając i odświeżając Dzięki temu odzyskuje utracony połysk i kolor.</t>
    </r>
  </si>
  <si>
    <r>
      <t xml:space="preserve">Skoncentrowany płyn-żel do wc </t>
    </r>
    <r>
      <rPr>
        <b/>
        <sz val="11"/>
        <color rgb="FFFF0000"/>
        <rFont val="Calibri"/>
        <family val="2"/>
        <charset val="238"/>
        <scheme val="minor"/>
      </rPr>
      <t>Domestos bez zamienników</t>
    </r>
    <r>
      <rPr>
        <sz val="11"/>
        <color rgb="FF000000"/>
        <rFont val="Calibri"/>
        <family val="2"/>
        <charset val="238"/>
        <scheme val="minor"/>
      </rPr>
      <t xml:space="preserve">   Plastikowe opakowanie o pojemności 750 m czyszczący urządzenia sanitarne, wybielający i zabijający wszelkie zarazki , bakterie, wirusy, grzyby, spory, wirus grypy typu H1N1. Zawierający aktywny chlor oraz &lt;5% niejonowych środków powierzchniowo czynnych, o gęstości nie mniejszej niż 1,08 g/cm3  Może być stosowany bezpośrednio na różne powierzchnie, jak i w rozcieńczeniu Różne zapachy .</t>
    </r>
  </si>
  <si>
    <r>
      <rPr>
        <b/>
        <sz val="11"/>
        <color rgb="FFFF0000"/>
        <rFont val="Calibri"/>
        <family val="2"/>
        <charset val="238"/>
        <scheme val="minor"/>
      </rPr>
      <t>Fugaten</t>
    </r>
    <r>
      <rPr>
        <b/>
        <sz val="11"/>
        <color theme="1"/>
        <rFont val="Calibri"/>
        <family val="2"/>
        <charset val="238"/>
        <scheme val="minor"/>
      </rPr>
      <t xml:space="preserve"> </t>
    </r>
    <r>
      <rPr>
        <b/>
        <sz val="11"/>
        <color rgb="FFFF0000"/>
        <rFont val="Calibri"/>
        <family val="2"/>
        <charset val="238"/>
        <scheme val="minor"/>
      </rPr>
      <t>bez zamienników-</t>
    </r>
    <r>
      <rPr>
        <b/>
        <sz val="11"/>
        <color theme="1"/>
        <rFont val="Calibri"/>
        <family val="2"/>
        <charset val="238"/>
        <scheme val="minor"/>
      </rPr>
      <t xml:space="preserve"> płyn do dezynfekcji </t>
    </r>
    <r>
      <rPr>
        <sz val="11"/>
        <color theme="1"/>
        <rFont val="Calibri"/>
        <family val="2"/>
        <charset val="238"/>
        <scheme val="minor"/>
      </rPr>
      <t xml:space="preserve">typu Lysoform Fugaten bezzapachowy  Spray płyn do dezynfekcji Butelka 1 litrowa  wyposażona jest w końcówkę spryskującą .Produkt gotowy do użycia, na bazie etanolu, który jest najbezpieczniejszym alkoholem dla użytkownika,szerokie spektrum biobójcze:  bakteriobójczy,  prątkobójczy, grzybobójczy  i wirusobójczy, możliwość użycia produktu poprzez rozpylenie jak i przy użyciu ściereczki, preparat po aplikacji ma nie tworzyć tłustego nalotu, łatwo się rozprowadzać po zastosowaniu szybko schnący nie pozostawiając żadnych śladów,posiadający przyjemny delikatny zapach lub bezzapachowy.
</t>
    </r>
  </si>
  <si>
    <r>
      <t xml:space="preserve">Mleczko </t>
    </r>
    <r>
      <rPr>
        <b/>
        <sz val="11"/>
        <color rgb="FFFF0000"/>
        <rFont val="Calibri"/>
        <family val="2"/>
        <charset val="238"/>
        <scheme val="minor"/>
      </rPr>
      <t>bez zamienników</t>
    </r>
    <r>
      <rPr>
        <b/>
        <sz val="11"/>
        <color rgb="FF000000"/>
        <rFont val="Calibri"/>
        <family val="2"/>
        <charset val="238"/>
        <scheme val="minor"/>
      </rPr>
      <t>-</t>
    </r>
    <r>
      <rPr>
        <sz val="11"/>
        <color rgb="FF000000"/>
        <rFont val="Calibri"/>
        <family val="2"/>
        <charset val="238"/>
        <scheme val="minor"/>
      </rPr>
      <t xml:space="preserve"> do czyszczenia z wybielaczem i mikrogranulkami typu </t>
    </r>
    <r>
      <rPr>
        <sz val="11"/>
        <color rgb="FFFF0000"/>
        <rFont val="Calibri"/>
        <family val="2"/>
        <charset val="238"/>
        <scheme val="minor"/>
      </rPr>
      <t xml:space="preserve">Cif </t>
    </r>
    <r>
      <rPr>
        <sz val="11"/>
        <rFont val="Calibri"/>
        <family val="2"/>
        <charset val="238"/>
        <scheme val="minor"/>
      </rPr>
      <t>Ultra</t>
    </r>
    <r>
      <rPr>
        <sz val="11"/>
        <color rgb="FF000000"/>
        <rFont val="Calibri"/>
        <family val="2"/>
        <charset val="238"/>
        <scheme val="minor"/>
      </rPr>
      <t xml:space="preserve"> White l o pojemności 500 ml w kolorze białym, zawierające 1-5% anionowych środków powierzchniowo czynnych oraz związki chloru o działaniu dezynfekcyjnym, o gęstości nie mniejszej niż 1,5 - 1,6 g/cm3, w opakowaniu plastikowym z klipem </t>
    </r>
  </si>
  <si>
    <r>
      <rPr>
        <b/>
        <sz val="11"/>
        <color rgb="FF000000"/>
        <rFont val="Calibri"/>
        <family val="2"/>
        <charset val="238"/>
        <scheme val="minor"/>
      </rPr>
      <t>Rękawice nitrylowe bezpudrowe</t>
    </r>
    <r>
      <rPr>
        <sz val="11"/>
        <color rgb="FF000000"/>
        <rFont val="Calibri"/>
        <family val="2"/>
        <charset val="238"/>
        <scheme val="minor"/>
      </rPr>
      <t xml:space="preserve"> jednorazowe  w rozmiarze </t>
    </r>
    <r>
      <rPr>
        <b/>
        <sz val="11"/>
        <color rgb="FF000000"/>
        <rFont val="Calibri"/>
        <family val="2"/>
        <charset val="238"/>
        <scheme val="minor"/>
      </rPr>
      <t>S</t>
    </r>
    <r>
      <rPr>
        <sz val="11"/>
        <color rgb="FF000000"/>
        <rFont val="Calibri"/>
        <family val="2"/>
        <charset val="238"/>
        <scheme val="minor"/>
      </rPr>
      <t xml:space="preserve"> i kształcie uniwersalnym pasującym na lewą  i prawą rękę, w opakowaniu kartonowym zawierającym 100 szt.</t>
    </r>
  </si>
  <si>
    <r>
      <rPr>
        <b/>
        <sz val="11"/>
        <color rgb="FF000000"/>
        <rFont val="Calibri"/>
        <family val="2"/>
        <charset val="238"/>
        <scheme val="minor"/>
      </rPr>
      <t>Rękawice nitrylowe</t>
    </r>
    <r>
      <rPr>
        <sz val="11"/>
        <color rgb="FF000000"/>
        <rFont val="Calibri"/>
        <family val="2"/>
        <charset val="238"/>
        <scheme val="minor"/>
      </rPr>
      <t xml:space="preserve"> </t>
    </r>
    <r>
      <rPr>
        <b/>
        <sz val="11"/>
        <color rgb="FF000000"/>
        <rFont val="Calibri"/>
        <family val="2"/>
        <charset val="238"/>
        <scheme val="minor"/>
      </rPr>
      <t>bezpudrowe</t>
    </r>
    <r>
      <rPr>
        <sz val="11"/>
        <color rgb="FF000000"/>
        <rFont val="Calibri"/>
        <family val="2"/>
        <charset val="238"/>
        <scheme val="minor"/>
      </rPr>
      <t xml:space="preserve"> jednorazowe  w rozmiarze</t>
    </r>
    <r>
      <rPr>
        <b/>
        <sz val="11"/>
        <color rgb="FF000000"/>
        <rFont val="Calibri"/>
        <family val="2"/>
        <charset val="238"/>
        <scheme val="minor"/>
      </rPr>
      <t xml:space="preserve"> L</t>
    </r>
    <r>
      <rPr>
        <sz val="11"/>
        <color rgb="FF000000"/>
        <rFont val="Calibri"/>
        <family val="2"/>
        <charset val="238"/>
        <scheme val="minor"/>
      </rPr>
      <t xml:space="preserve"> i kształcie uniwersalnym pasującym na lewą  i prawą rękę, w opakowaniu kartonowym zawierającym 100 szt.</t>
    </r>
  </si>
  <si>
    <r>
      <rPr>
        <b/>
        <sz val="11"/>
        <color theme="1"/>
        <rFont val="Czcionka tekstu podstawowego"/>
        <charset val="238"/>
      </rPr>
      <t>Worek papierowy</t>
    </r>
    <r>
      <rPr>
        <sz val="11"/>
        <color theme="1"/>
        <rFont val="Czcionka tekstu podstawowego"/>
        <family val="2"/>
        <charset val="238"/>
      </rPr>
      <t xml:space="preserve"> do odkurzacza elf 3(M.Etnograficzne) 5 szt-opakowanie</t>
    </r>
  </si>
  <si>
    <t>Tabletki Cleans &amp;Protects do czyszczenia ekspresu Jura A7 opakowanie 6 szt  (administracja)</t>
  </si>
  <si>
    <r>
      <rPr>
        <b/>
        <sz val="11"/>
        <color rgb="FF000000"/>
        <rFont val="Calibri"/>
        <family val="2"/>
        <charset val="238"/>
        <scheme val="minor"/>
      </rPr>
      <t>Płyn 180 gram</t>
    </r>
    <r>
      <rPr>
        <sz val="11"/>
        <color rgb="FF000000"/>
        <rFont val="Calibri"/>
        <family val="2"/>
        <charset val="238"/>
        <scheme val="minor"/>
      </rPr>
      <t xml:space="preserve"> do odbiałczania ekspresu Jura 7  (administracja)</t>
    </r>
  </si>
  <si>
    <r>
      <rPr>
        <b/>
        <sz val="11"/>
        <color rgb="FF000000"/>
        <rFont val="Calibri"/>
        <family val="2"/>
        <charset val="238"/>
        <scheme val="minor"/>
      </rPr>
      <t>Wkład filtracyjny</t>
    </r>
    <r>
      <rPr>
        <sz val="11"/>
        <color rgb="FF000000"/>
        <rFont val="Calibri"/>
        <family val="2"/>
        <charset val="238"/>
        <scheme val="minor"/>
      </rPr>
      <t xml:space="preserve"> do dzbanka BRITA opk 10 szt. (administracja,sekretariat)</t>
    </r>
  </si>
  <si>
    <t>Worki do okurzacz ,materiały eksploatacyjne do ekspresu</t>
  </si>
  <si>
    <r>
      <rPr>
        <b/>
        <sz val="11"/>
        <color theme="1"/>
        <rFont val="Calibri"/>
        <family val="2"/>
        <charset val="238"/>
        <scheme val="minor"/>
      </rPr>
      <t xml:space="preserve">Worki do odkurzacza </t>
    </r>
    <r>
      <rPr>
        <sz val="11"/>
        <color theme="1"/>
        <rFont val="Calibri"/>
        <family val="2"/>
        <charset val="238"/>
        <scheme val="minor"/>
      </rPr>
      <t xml:space="preserve"> KARCHER VC6300 lub równoważne 5 szt w opakowaniu(dział  konserwacji papieru)</t>
    </r>
  </si>
  <si>
    <r>
      <t>Ocet spirytusowy 10%,</t>
    </r>
    <r>
      <rPr>
        <sz val="11"/>
        <color rgb="FF000000"/>
        <rFont val="Calibri"/>
        <family val="2"/>
        <charset val="238"/>
        <scheme val="minor"/>
      </rPr>
      <t xml:space="preserve">                                                                             w butelce o pojemności </t>
    </r>
    <r>
      <rPr>
        <b/>
        <sz val="11"/>
        <color rgb="FF000000"/>
        <rFont val="Calibri"/>
        <family val="2"/>
        <charset val="238"/>
        <scheme val="minor"/>
      </rPr>
      <t xml:space="preserve">500 ml.                                                                 </t>
    </r>
  </si>
  <si>
    <r>
      <t xml:space="preserve">Mop typu VILEDA ULTRAMAX lub równoważny </t>
    </r>
    <r>
      <rPr>
        <sz val="11"/>
        <color rgb="FF000000"/>
        <rFont val="Calibri"/>
        <family val="2"/>
        <charset val="238"/>
        <scheme val="minor"/>
      </rPr>
      <t xml:space="preserve"> - kij teleskopowy płaski  z regulacją długości 80 - 140 cm, podstawa do mycia plastikowa wraz ze ściereczką bawełnianą sznurkową z gęstym i bardzo krótkim włosem. Mop przeznaczony do ścierania powierzchni ceramicznych, PCV, posadzek drewnianych i kamiennych. Podstawa mopu z możliwością składania i wyciskania ściereczki bez konieczności brudzenia i moczenia rąk.  Mop w pełni kompatybilny i pasujący do pozostałych artykułów Vileda </t>
    </r>
  </si>
  <si>
    <r>
      <t xml:space="preserve">Wkład do mopa typu VILEDA ULTRAMAX </t>
    </r>
    <r>
      <rPr>
        <sz val="11"/>
        <color rgb="FF000000"/>
        <rFont val="Calibri"/>
        <family val="2"/>
        <charset val="238"/>
        <scheme val="minor"/>
      </rPr>
      <t xml:space="preserve"> - ściereczka  bawełniana, sznurkowa z gęstym i bardzo krótkim włosem o wymiarach wkładu: 35-35,5cm x 13,5-14cm. Wkłady do mopa w pełni kompatybilne i pasujące do pozostałych artykułów Vileda </t>
    </r>
  </si>
  <si>
    <r>
      <rPr>
        <b/>
        <sz val="11"/>
        <color rgb="FF000000"/>
        <rFont val="Calibri"/>
        <family val="2"/>
        <charset val="238"/>
        <scheme val="minor"/>
      </rPr>
      <t>Mop sznurkowy bawełniany  wkład, zapas.</t>
    </r>
    <r>
      <rPr>
        <sz val="11"/>
        <color rgb="FF000000"/>
        <rFont val="Calibri"/>
        <family val="2"/>
        <charset val="238"/>
        <scheme val="minor"/>
      </rPr>
      <t xml:space="preserve"> Końcówka do mopa bawełna midi Końcówka składa się z bardzo wielu najwyższej jakości sznurków bawełnianych, Idealna do mycia płytek oraz podłóg laminowanych, powierzchni wylewanych, terakoty. Gwint wytworzony z wyjątkowo wytrzymałego tworzywa, Można stosować z chemią gospodarczą. Średnica otworu: 2.1cm Długość sznurków: ok. 18cm  </t>
    </r>
    <r>
      <rPr>
        <b/>
        <sz val="11"/>
        <color rgb="FF000000"/>
        <rFont val="Calibri"/>
        <family val="2"/>
        <charset val="238"/>
        <scheme val="minor"/>
      </rPr>
      <t>(sznurek o dł.18 cm</t>
    </r>
    <r>
      <rPr>
        <sz val="11"/>
        <color rgb="FF000000"/>
        <rFont val="Calibri"/>
        <family val="2"/>
        <charset val="238"/>
        <scheme val="minor"/>
      </rPr>
      <t>)</t>
    </r>
  </si>
  <si>
    <r>
      <rPr>
        <b/>
        <sz val="11"/>
        <color rgb="FF000000"/>
        <rFont val="Calibri"/>
        <family val="2"/>
        <charset val="238"/>
        <scheme val="minor"/>
      </rPr>
      <t>Mop sznurkowy bawełniany</t>
    </r>
    <r>
      <rPr>
        <sz val="11"/>
        <color rgb="FF000000"/>
        <rFont val="Calibri"/>
        <family val="2"/>
        <charset val="238"/>
        <scheme val="minor"/>
      </rPr>
      <t xml:space="preserve">  wkład, zapas. Końcówka do mopa bawełna midi Końcówka składa się z bardzo wielu najwyższej jakości sznurków bawełnianych, Idealna do mycia płytek oraz podłóg laminowanych, powierzchni wylewanych, terakoty. Gwint wytworzony z wyjątkowo wytrzymałego tworzywa, Można stosować z chemią gospodarczą. Średnica otworu: 2.1cm Długość sznurków: ok. 26 cm  </t>
    </r>
    <r>
      <rPr>
        <b/>
        <sz val="11"/>
        <color rgb="FF000000"/>
        <rFont val="Calibri"/>
        <family val="2"/>
        <charset val="238"/>
        <scheme val="minor"/>
      </rPr>
      <t>(sznurek o dł.26 cm</t>
    </r>
    <r>
      <rPr>
        <sz val="11"/>
        <color rgb="FF000000"/>
        <rFont val="Calibri"/>
        <family val="2"/>
        <charset val="238"/>
        <scheme val="minor"/>
      </rPr>
      <t>)</t>
    </r>
  </si>
  <si>
    <r>
      <t>Kosz do śmieci z uchylną klapą o pojemności 12litrów,</t>
    </r>
    <r>
      <rPr>
        <sz val="11"/>
        <color rgb="FF000000"/>
        <rFont val="Calibri"/>
        <family val="2"/>
        <charset val="238"/>
        <scheme val="minor"/>
      </rPr>
      <t xml:space="preserve">  typu </t>
    </r>
    <r>
      <rPr>
        <sz val="11"/>
        <color rgb="FFFF0000"/>
        <rFont val="Calibri"/>
        <family val="2"/>
        <charset val="238"/>
        <scheme val="minor"/>
      </rPr>
      <t>Curver Click-It 12L</t>
    </r>
    <r>
      <rPr>
        <sz val="11"/>
        <color rgb="FF000000"/>
        <rFont val="Calibri"/>
        <family val="2"/>
        <charset val="238"/>
        <scheme val="minor"/>
      </rPr>
      <t xml:space="preserve">                                                                                                                         wykonany z plastiku odpornego na odkształcenia, prostokątny o wymiarach wysokość Różne kolory.Kosz do śmieci z uchylną klapą o pojemności 12 litrów, wykonany z plastiku odpornego na odkształcenia, prostokątny o wymiarach wysokość Wymiary: A szerokość: 229 mm x B głębokość: 189 mm x C wysokość: 381 mm Różne kolory.</t>
    </r>
  </si>
  <si>
    <r>
      <rPr>
        <b/>
        <sz val="11"/>
        <color rgb="FF000000"/>
        <rFont val="Calibri"/>
        <family val="2"/>
        <charset val="238"/>
        <scheme val="minor"/>
      </rPr>
      <t xml:space="preserve">Kosz do śmieci z uchylną klapą o pojemności 9 litrów,  typu </t>
    </r>
    <r>
      <rPr>
        <b/>
        <sz val="11"/>
        <color rgb="FFFF0000"/>
        <rFont val="Calibri"/>
        <family val="2"/>
        <charset val="238"/>
        <scheme val="minor"/>
      </rPr>
      <t>Curver Click-It 9L</t>
    </r>
    <r>
      <rPr>
        <b/>
        <sz val="11"/>
        <color rgb="FF000000"/>
        <rFont val="Calibri"/>
        <family val="2"/>
        <charset val="238"/>
        <scheme val="minor"/>
      </rPr>
      <t xml:space="preserve"> </t>
    </r>
    <r>
      <rPr>
        <sz val="11"/>
        <color rgb="FF000000"/>
        <rFont val="Calibri"/>
        <family val="2"/>
        <charset val="238"/>
        <scheme val="minor"/>
      </rPr>
      <t xml:space="preserve">                                                                                                                        wykonany z plastiku odpornego na odkształcenia, prostokątny o wymiarach wysokość Różne kolory.Kosz do śmieci z uchylną klapą o pojemności 10 litrów, wykonany z plastiku odpornego na odkształcenia, prostokątny o wymiarach wysokość Wymiary: A szerokość: 229 mm x B głębokość: 189 mm x C wysokość: 381 mm Różne kolory.</t>
    </r>
  </si>
  <si>
    <r>
      <t xml:space="preserve">Wata bawełniana,     </t>
    </r>
    <r>
      <rPr>
        <sz val="11"/>
        <color rgb="FF000000"/>
        <rFont val="Calibri"/>
        <family val="2"/>
        <charset val="238"/>
        <scheme val="minor"/>
      </rPr>
      <t xml:space="preserve">w opakowaniu foliowym zawierającym </t>
    </r>
    <r>
      <rPr>
        <b/>
        <sz val="11"/>
        <color rgb="FF000000"/>
        <rFont val="Calibri"/>
        <family val="2"/>
        <charset val="238"/>
        <scheme val="minor"/>
      </rPr>
      <t>500 g</t>
    </r>
    <r>
      <rPr>
        <sz val="11"/>
        <color rgb="FF000000"/>
        <rFont val="Calibri"/>
        <family val="2"/>
        <charset val="238"/>
        <scheme val="minor"/>
      </rPr>
      <t xml:space="preserve">   wykonana z naturalnych, czystych i miękkich włókien zapewnia wyjątkową chłonność i bezpieczeństwo użytkowania opakowanie: woreczek foliowy typu „flip-top” umożliwia wielokrotne otwieranie i zamykanie opakowania </t>
    </r>
  </si>
  <si>
    <r>
      <rPr>
        <b/>
        <sz val="11"/>
        <color theme="1"/>
        <rFont val="Calibri"/>
        <family val="2"/>
        <charset val="238"/>
        <scheme val="minor"/>
      </rPr>
      <t>Półmaska kopułkowa</t>
    </r>
    <r>
      <rPr>
        <sz val="11"/>
        <color theme="1"/>
        <rFont val="Calibri"/>
        <family val="2"/>
        <charset val="238"/>
        <scheme val="minor"/>
      </rPr>
      <t xml:space="preserve"> 3M 8822  do ochrony przed pyłami i mgłami o stężeniu do 12 x NDS występującymi podczas ręcznego szlifowania, wiercenia i cięcia. </t>
    </r>
  </si>
  <si>
    <r>
      <rPr>
        <b/>
        <sz val="11"/>
        <color theme="1"/>
        <rFont val="Calibri"/>
        <family val="2"/>
        <charset val="238"/>
        <scheme val="minor"/>
      </rPr>
      <t>Ściereczk</t>
    </r>
    <r>
      <rPr>
        <sz val="11"/>
        <color theme="1"/>
        <rFont val="Calibri"/>
        <family val="2"/>
        <charset val="238"/>
        <scheme val="minor"/>
      </rPr>
      <t>i nasączone antybakteryjne 20 x 25 cm.Ściereczki idealnie nadają się nie tylko do czyszczenia ale także do szybkiej i skutecznej dezynfekcji różnych powierzchni .. Rejestracja oznacza, że skuteczność produktu została potwierdzona badaniami i spełnia on wszystkie normy przewidziane dla produktów bakteriobójczych.Opakowanie 40 szt</t>
    </r>
  </si>
  <si>
    <t>ŚRODKI OWADOBÓJCZE DZIAŁ KONSERWACJI</t>
  </si>
  <si>
    <r>
      <rPr>
        <b/>
        <sz val="11"/>
        <color theme="1"/>
        <rFont val="Calibri"/>
        <family val="2"/>
        <charset val="238"/>
        <scheme val="minor"/>
      </rPr>
      <t>Maseczki jednorazowe</t>
    </r>
    <r>
      <rPr>
        <sz val="11"/>
        <color theme="1"/>
        <rFont val="Calibri"/>
        <family val="2"/>
        <charset val="238"/>
        <scheme val="minor"/>
      </rPr>
      <t xml:space="preserve">  </t>
    </r>
    <r>
      <rPr>
        <sz val="11"/>
        <color rgb="FFFF0000"/>
        <rFont val="Calibri"/>
        <family val="2"/>
        <charset val="238"/>
        <scheme val="minor"/>
      </rPr>
      <t>bez zamienników</t>
    </r>
    <r>
      <rPr>
        <sz val="11"/>
        <color theme="1"/>
        <rFont val="Calibri"/>
        <family val="2"/>
        <charset val="238"/>
        <scheme val="minor"/>
      </rPr>
      <t xml:space="preserve"> chirurgiczne trzywarstwowe, hypoalergiczne w opakowanu 50 szt.</t>
    </r>
  </si>
  <si>
    <r>
      <rPr>
        <b/>
        <sz val="11"/>
        <color theme="1"/>
        <rFont val="Calibri"/>
        <family val="2"/>
        <charset val="238"/>
        <scheme val="minor"/>
      </rPr>
      <t>Filtry przeciwpyłowe Secair 3000.02 P2 R</t>
    </r>
    <r>
      <rPr>
        <sz val="11"/>
        <color theme="1"/>
        <rFont val="Calibri"/>
        <family val="2"/>
        <charset val="238"/>
        <scheme val="minor"/>
      </rPr>
      <t xml:space="preserve"> </t>
    </r>
    <r>
      <rPr>
        <sz val="11"/>
        <color rgb="FFFF0000"/>
        <rFont val="Calibri"/>
        <family val="2"/>
        <charset val="238"/>
        <scheme val="minor"/>
      </rPr>
      <t>bez zamienników</t>
    </r>
    <r>
      <rPr>
        <sz val="11"/>
        <color theme="1"/>
        <rFont val="Calibri"/>
        <family val="2"/>
        <charset val="238"/>
        <scheme val="minor"/>
      </rPr>
      <t xml:space="preserve"> do półmaski ochronnej SECURA 3000 w opakowaniu 2 szt.</t>
    </r>
  </si>
  <si>
    <r>
      <rPr>
        <b/>
        <sz val="11"/>
        <color theme="1"/>
        <rFont val="Calibri"/>
        <family val="2"/>
        <charset val="238"/>
        <scheme val="minor"/>
      </rPr>
      <t>Płytka na owady VACO max</t>
    </r>
    <r>
      <rPr>
        <sz val="11"/>
        <color theme="1"/>
        <rFont val="Calibri"/>
        <family val="2"/>
        <charset val="238"/>
        <scheme val="minor"/>
      </rPr>
      <t xml:space="preserve"> </t>
    </r>
    <r>
      <rPr>
        <sz val="11"/>
        <color rgb="FFFF0000"/>
        <rFont val="Calibri"/>
        <family val="2"/>
        <charset val="238"/>
        <scheme val="minor"/>
      </rPr>
      <t xml:space="preserve"> bez zamienników</t>
    </r>
    <r>
      <rPr>
        <sz val="11"/>
        <color theme="1"/>
        <rFont val="Calibri"/>
        <family val="2"/>
        <charset val="238"/>
        <scheme val="minor"/>
      </rPr>
      <t>- płytka fumigacyjna do pomieszczeń. Substancje czynne (min. dwie): transflutryna 450mg /płytkę, geraniol 5mg/płytkę. Minimum 1 rok przydatności</t>
    </r>
  </si>
  <si>
    <t>EKSPEL</t>
  </si>
  <si>
    <t>VACO</t>
  </si>
  <si>
    <r>
      <t xml:space="preserve">Płytka owadobójcza typu EXPEL </t>
    </r>
    <r>
      <rPr>
        <sz val="11"/>
        <color rgb="FF000000"/>
        <rFont val="Calibri"/>
        <family val="2"/>
        <charset val="238"/>
        <scheme val="minor"/>
      </rPr>
      <t xml:space="preserve"> bezwonna, zwalczająca owady latające zabezpiecza Płytka działa na muchy, komary, meszki, mole i mrówki. Ilość 1 szt. Minimum 1 rok przydatności.</t>
    </r>
  </si>
  <si>
    <r>
      <t xml:space="preserve">Preparat owadobójczy w proszku( mrówki) typu EXPEL lub rówowazna </t>
    </r>
    <r>
      <rPr>
        <sz val="11"/>
        <color theme="1"/>
        <rFont val="Calibri"/>
        <family val="2"/>
        <charset val="238"/>
        <scheme val="minor"/>
      </rPr>
      <t>Proszek do zwalczania mrówek w pomieszczeniach i ich bezpośrednim sąsiedztwie opakowanie 300 gram Minimum 1 rok przydatności.</t>
    </r>
  </si>
  <si>
    <r>
      <t xml:space="preserve">Płytka owadobójcza typu  Vaco Max Best-Pest (czerwona) </t>
    </r>
    <r>
      <rPr>
        <b/>
        <sz val="11"/>
        <color rgb="FFFF0000"/>
        <rFont val="Calibri"/>
        <family val="2"/>
        <charset val="238"/>
        <scheme val="minor"/>
      </rPr>
      <t xml:space="preserve">bez zamienników </t>
    </r>
    <r>
      <rPr>
        <sz val="11"/>
        <color theme="1"/>
        <rFont val="Calibri"/>
        <family val="2"/>
        <charset val="238"/>
        <scheme val="minor"/>
      </rPr>
      <t>Płytka fumigacyjna przeznaczona do zwalczania owadów latających takch jak muchy, komary, meszki, muszki owocowe, dorosłe osobniki moli odzieżowych oraz owadów biegających takich jak mrówki, rybiki cukrowe (srebrzyki), karaluchy (w tym karaczan prusak), pchy, pająki, pluskwy.Substancja czynna:Transflutryna - 9 g/ 100 g,Praletryna - 0,2 g/ 100g, Esbiotryna - 0,2 g/ 100g,Geraniol - 2 g/ 100 g .Minimum 1 rok przydatności.</t>
    </r>
    <r>
      <rPr>
        <b/>
        <sz val="11"/>
        <color theme="1"/>
        <rFont val="Calibri"/>
        <family val="2"/>
        <charset val="238"/>
        <scheme val="minor"/>
      </rPr>
      <t xml:space="preserve">
</t>
    </r>
  </si>
  <si>
    <r>
      <rPr>
        <b/>
        <sz val="11"/>
        <rFont val="Calibri"/>
        <family val="2"/>
        <charset val="238"/>
        <scheme val="minor"/>
      </rPr>
      <t xml:space="preserve">Pułapka lepowa </t>
    </r>
    <r>
      <rPr>
        <b/>
        <sz val="11"/>
        <color rgb="FFFF0000"/>
        <rFont val="Calibri"/>
        <family val="2"/>
        <charset val="238"/>
        <scheme val="minor"/>
      </rPr>
      <t xml:space="preserve">bez zamienników </t>
    </r>
    <r>
      <rPr>
        <b/>
        <sz val="11"/>
        <rFont val="Calibri"/>
        <family val="2"/>
        <charset val="238"/>
        <scheme val="minor"/>
      </rPr>
      <t xml:space="preserve"> </t>
    </r>
    <r>
      <rPr>
        <sz val="11"/>
        <color theme="1"/>
        <rFont val="Calibri"/>
        <family val="2"/>
        <charset val="238"/>
        <scheme val="minor"/>
      </rPr>
      <t>na mole odzieżowe 2 w 1 VACO  (2 w opakowaniu) : ECO, feromonowa, wabiąca, skuteczna 6 miesięcy, w całości papierowa, powierzchnia lepka biała. Minimum 1 rok przydatności</t>
    </r>
  </si>
  <si>
    <r>
      <rPr>
        <b/>
        <sz val="11"/>
        <color theme="1"/>
        <rFont val="Calibri"/>
        <family val="2"/>
        <charset val="238"/>
        <scheme val="minor"/>
      </rPr>
      <t xml:space="preserve">Pułapka lepowa </t>
    </r>
    <r>
      <rPr>
        <b/>
        <sz val="11"/>
        <color rgb="FFFF0000"/>
        <rFont val="Calibri"/>
        <family val="2"/>
        <charset val="238"/>
        <scheme val="minor"/>
      </rPr>
      <t>bez zamienników</t>
    </r>
    <r>
      <rPr>
        <b/>
        <sz val="11"/>
        <color theme="1"/>
        <rFont val="Calibri"/>
        <family val="2"/>
        <charset val="238"/>
        <scheme val="minor"/>
      </rPr>
      <t xml:space="preserve"> </t>
    </r>
    <r>
      <rPr>
        <sz val="11"/>
        <color theme="1"/>
        <rFont val="Calibri"/>
        <family val="2"/>
        <charset val="238"/>
        <scheme val="minor"/>
      </rPr>
      <t xml:space="preserve"> wabiąca na rybiki, srebrzyki VACO  (2 w opakowaniu): ECO, zawiera atraktant, wabi gryzki i szubaki, bez substancji chemicznych, przezroczysta obudowa, działanie do 6 tygodni. Minimum 1 rok przydatności</t>
    </r>
  </si>
  <si>
    <r>
      <t>Scierki tetrowe do kurzu, b</t>
    </r>
    <r>
      <rPr>
        <sz val="11"/>
        <color rgb="FF000000"/>
        <rFont val="Calibri"/>
        <family val="2"/>
        <charset val="238"/>
        <scheme val="minor"/>
      </rPr>
      <t xml:space="preserve">iała, miękka, delikatna, a jednocześnie mocna i wytrzymała ścierka tetrowa wykonana jest z bawełnyPieluchy tetrowe: 100% bawełna, grube - gramatura ok. 140g/m2 (nie mniej niż 120), białe (bielone), o gęstym i równomiernym splocie,  wym. 80x80cm </t>
    </r>
  </si>
  <si>
    <r>
      <rPr>
        <b/>
        <sz val="11"/>
        <color rgb="FFFF0000"/>
        <rFont val="Calibri"/>
        <family val="2"/>
        <charset val="238"/>
        <scheme val="minor"/>
      </rPr>
      <t>Fugaten  bez zamienników</t>
    </r>
    <r>
      <rPr>
        <b/>
        <sz val="11"/>
        <color theme="1"/>
        <rFont val="Calibri"/>
        <family val="2"/>
        <charset val="238"/>
        <scheme val="minor"/>
      </rPr>
      <t xml:space="preserve">- płyn do dezynfekcji </t>
    </r>
    <r>
      <rPr>
        <b/>
        <sz val="11"/>
        <color rgb="FFFF0000"/>
        <rFont val="Calibri"/>
        <family val="2"/>
        <charset val="238"/>
        <scheme val="minor"/>
      </rPr>
      <t>bez zamienników</t>
    </r>
    <r>
      <rPr>
        <sz val="11"/>
        <color theme="1"/>
        <rFont val="Calibri"/>
        <family val="2"/>
        <charset val="238"/>
        <scheme val="minor"/>
      </rPr>
      <t xml:space="preserve"> Fugaten bezzapachowy lub równoważny Spray płyn do dezynfekcji Butelka 5 litrowa.Produkt gotowy do użycia, na bazie etanolu, który jest najbezpieczniejszym alkoholem dla użytkownika,szerokie spektrum biobójcze:  bakteriobójczy,  prątkobójczy, grzybobójczy  i wirusobójczy, możliwość użycia produktu poprzez rozpylenie jak i przy użyciu ściereczki, preparat po aplikacji ma nie tworzyć tłustego nalotu, łatwo się rozprowadzać po zastosowaniu szybko schnący nie pozostawiając żadnych śladów,posiadający przyjemny delikatny zapach lub bezzapachowy.
</t>
    </r>
  </si>
  <si>
    <r>
      <rPr>
        <b/>
        <sz val="11"/>
        <color rgb="FF000000"/>
        <rFont val="Calibri"/>
        <family val="2"/>
        <charset val="238"/>
        <scheme val="minor"/>
      </rPr>
      <t>Płyn do mycia naczyń</t>
    </r>
    <r>
      <rPr>
        <sz val="11"/>
        <color rgb="FF000000"/>
        <rFont val="Calibri"/>
        <family val="2"/>
        <charset val="238"/>
        <scheme val="minor"/>
      </rPr>
      <t xml:space="preserve"> </t>
    </r>
    <r>
      <rPr>
        <sz val="11"/>
        <color rgb="FFFF0000"/>
        <rFont val="Calibri"/>
        <family val="2"/>
        <charset val="238"/>
        <scheme val="minor"/>
      </rPr>
      <t>Ludwik</t>
    </r>
    <r>
      <rPr>
        <sz val="11"/>
        <color rgb="FF000000"/>
        <rFont val="Calibri"/>
        <family val="2"/>
        <charset val="238"/>
        <scheme val="minor"/>
      </rPr>
      <t xml:space="preserve">  o pojemności 450 ml </t>
    </r>
    <r>
      <rPr>
        <sz val="11"/>
        <color rgb="FFFF0000"/>
        <rFont val="Calibri"/>
        <family val="2"/>
        <charset val="238"/>
        <scheme val="minor"/>
      </rPr>
      <t>bez zamienników</t>
    </r>
    <r>
      <rPr>
        <sz val="11"/>
        <color rgb="FF000000"/>
        <rFont val="Calibri"/>
        <family val="2"/>
        <charset val="238"/>
        <scheme val="minor"/>
      </rPr>
      <t xml:space="preserve"> rozpuszczający tłuszcze, wzbogacony kompleksem witamin, 5-15% anionowe środki powierzchniowo czynne&lt;5% amfoteryczne środki powierzchniowo czynne o obojętnym współczynniku pH (5-6), gęstości nie mniejszej niż 1,025 g/cm3, w opakowaniu plastikowym</t>
    </r>
  </si>
  <si>
    <r>
      <rPr>
        <b/>
        <sz val="11"/>
        <color theme="1"/>
        <rFont val="Calibri"/>
        <family val="2"/>
        <charset val="238"/>
        <scheme val="minor"/>
      </rPr>
      <t>Zawieszka na mole odzieżowe  EKSPEL</t>
    </r>
    <r>
      <rPr>
        <sz val="11"/>
        <color theme="1"/>
        <rFont val="Calibri"/>
        <family val="2"/>
        <charset val="238"/>
        <scheme val="minor"/>
      </rPr>
      <t xml:space="preserve"> 1 opak-2szt </t>
    </r>
    <r>
      <rPr>
        <sz val="11"/>
        <color rgb="FFFF0000"/>
        <rFont val="Calibri"/>
        <family val="2"/>
        <charset val="238"/>
        <scheme val="minor"/>
      </rPr>
      <t>bez</t>
    </r>
    <r>
      <rPr>
        <sz val="11"/>
        <color theme="1"/>
        <rFont val="Calibri"/>
        <family val="2"/>
        <charset val="238"/>
        <scheme val="minor"/>
      </rPr>
      <t xml:space="preserve"> </t>
    </r>
    <r>
      <rPr>
        <sz val="11"/>
        <color rgb="FFFF0000"/>
        <rFont val="Calibri"/>
        <family val="2"/>
        <charset val="238"/>
        <scheme val="minor"/>
      </rPr>
      <t>zamienników</t>
    </r>
    <r>
      <rPr>
        <sz val="11"/>
        <color theme="1"/>
        <rFont val="Calibri"/>
        <family val="2"/>
        <charset val="238"/>
        <scheme val="minor"/>
      </rPr>
      <t xml:space="preserve"> - zabezpiecza 1m3 na 6 miesięcy. Zawieszka do zwalczania moli odzieżowych we wszystkich stadiach rozwojowych – eliminuje jaja, larwy i osobniki dorosłe Substancja czynna empentryna 250mg/szt. Minimum 1 rok przydatności.</t>
    </r>
  </si>
  <si>
    <r>
      <rPr>
        <b/>
        <sz val="11"/>
        <color theme="1"/>
        <rFont val="Calibri"/>
        <family val="2"/>
        <charset val="238"/>
        <scheme val="minor"/>
      </rPr>
      <t>Maseczki jednorazowe</t>
    </r>
    <r>
      <rPr>
        <sz val="11"/>
        <color theme="1"/>
        <rFont val="Calibri"/>
        <family val="2"/>
        <charset val="238"/>
        <scheme val="minor"/>
      </rPr>
      <t xml:space="preserve"> białe </t>
    </r>
    <r>
      <rPr>
        <sz val="11"/>
        <color rgb="FFFF0000"/>
        <rFont val="Calibri"/>
        <family val="2"/>
        <charset val="238"/>
        <scheme val="minor"/>
      </rPr>
      <t>bez zamienników</t>
    </r>
    <r>
      <rPr>
        <sz val="11"/>
        <color theme="1"/>
        <rFont val="Calibri"/>
        <family val="2"/>
        <charset val="238"/>
        <scheme val="minor"/>
      </rPr>
      <t xml:space="preserve"> Medivon opakowanie 50 sztuk,</t>
    </r>
    <r>
      <rPr>
        <b/>
        <sz val="11"/>
        <color theme="1"/>
        <rFont val="Calibri"/>
        <family val="2"/>
        <charset val="238"/>
        <scheme val="minor"/>
      </rPr>
      <t xml:space="preserve"> MDV-4420</t>
    </r>
    <r>
      <rPr>
        <sz val="11"/>
        <color theme="1"/>
        <rFont val="Calibri"/>
        <family val="2"/>
        <charset val="238"/>
        <scheme val="minor"/>
      </rPr>
      <t xml:space="preserve"> typII 3 warstwowa</t>
    </r>
  </si>
  <si>
    <r>
      <rPr>
        <b/>
        <sz val="11"/>
        <color theme="1"/>
        <rFont val="Calibri"/>
        <family val="2"/>
        <charset val="238"/>
        <scheme val="minor"/>
      </rPr>
      <t>Półmaska filtrująca FFP2</t>
    </r>
    <r>
      <rPr>
        <b/>
        <sz val="11"/>
        <color rgb="FFFF0000"/>
        <rFont val="Calibri"/>
        <family val="2"/>
        <charset val="238"/>
        <scheme val="minor"/>
      </rPr>
      <t xml:space="preserve"> bez zamienników</t>
    </r>
    <r>
      <rPr>
        <sz val="11"/>
        <color rgb="FFFF0000"/>
        <rFont val="Calibri"/>
        <family val="2"/>
        <charset val="238"/>
        <scheme val="minor"/>
      </rPr>
      <t xml:space="preserve"> </t>
    </r>
    <r>
      <rPr>
        <sz val="11"/>
        <color theme="1"/>
        <rFont val="Calibri"/>
        <family val="2"/>
        <charset val="238"/>
        <scheme val="minor"/>
      </rPr>
      <t>NR MEDWAR, pakowana pojedynczo op. 20 szt</t>
    </r>
  </si>
  <si>
    <r>
      <rPr>
        <b/>
        <sz val="11"/>
        <color theme="1"/>
        <rFont val="Calibri"/>
        <family val="2"/>
        <charset val="238"/>
        <scheme val="minor"/>
      </rPr>
      <t>Pochłaniacz Secura</t>
    </r>
    <r>
      <rPr>
        <sz val="11"/>
        <color theme="1"/>
        <rFont val="Calibri"/>
        <family val="2"/>
        <charset val="238"/>
        <scheme val="minor"/>
      </rPr>
      <t xml:space="preserve">  2031 A2 do półmaski ochronnej  SECURA </t>
    </r>
    <r>
      <rPr>
        <sz val="11"/>
        <color rgb="FFFF0000"/>
        <rFont val="Calibri"/>
        <family val="2"/>
        <charset val="238"/>
        <scheme val="minor"/>
      </rPr>
      <t>bez zamienników</t>
    </r>
    <r>
      <rPr>
        <sz val="11"/>
        <color theme="1"/>
        <rFont val="Calibri"/>
        <family val="2"/>
        <charset val="238"/>
        <scheme val="minor"/>
      </rPr>
      <t xml:space="preserve"> w opakowaniu 2 szt.Po skompletowaniu z odpowiednią półmaską lub maską chronią przed gazami i par substancji organicznych, których temperatura wrzenia jest wyższa niż 65°C.</t>
    </r>
  </si>
  <si>
    <r>
      <rPr>
        <b/>
        <sz val="11"/>
        <color theme="1"/>
        <rFont val="Calibri"/>
        <family val="2"/>
        <charset val="238"/>
        <scheme val="minor"/>
      </rPr>
      <t xml:space="preserve">Pochłaniacz Secura </t>
    </r>
    <r>
      <rPr>
        <b/>
        <sz val="11"/>
        <color rgb="FFFF0000"/>
        <rFont val="Calibri"/>
        <family val="2"/>
        <charset val="238"/>
        <scheme val="minor"/>
      </rPr>
      <t>bez zamienników</t>
    </r>
    <r>
      <rPr>
        <sz val="11"/>
        <color theme="1"/>
        <rFont val="Calibri"/>
        <family val="2"/>
        <charset val="238"/>
        <scheme val="minor"/>
      </rPr>
      <t xml:space="preserve"> 3025 ABEK1 do półmaski ochronnej SECURA 3000 w opakowaniu 2 szt Celem pochłaniacza jest ochrona układu oddechowego przed gazami organicznymi i nieorganicznymi, parami i gazami substancji organicznych, parami i gazami kwaśnymi, amoniakiem i jego pochodnymi organicznymi a także mieszaninami w/w substancji</t>
    </r>
  </si>
  <si>
    <r>
      <rPr>
        <b/>
        <sz val="11"/>
        <color rgb="FF000000"/>
        <rFont val="Calibri"/>
        <family val="2"/>
        <charset val="238"/>
        <scheme val="minor"/>
      </rPr>
      <t>Rękawice lateksowe bezpudrowe</t>
    </r>
    <r>
      <rPr>
        <sz val="11"/>
        <color rgb="FF000000"/>
        <rFont val="Calibri"/>
        <family val="2"/>
        <charset val="238"/>
        <scheme val="minor"/>
      </rPr>
      <t xml:space="preserve"> jednorazowe  w rozmiarze </t>
    </r>
    <r>
      <rPr>
        <b/>
        <sz val="11"/>
        <color rgb="FF000000"/>
        <rFont val="Calibri"/>
        <family val="2"/>
        <charset val="238"/>
        <scheme val="minor"/>
      </rPr>
      <t>S</t>
    </r>
    <r>
      <rPr>
        <sz val="11"/>
        <color rgb="FF000000"/>
        <rFont val="Calibri"/>
        <family val="2"/>
        <charset val="238"/>
        <scheme val="minor"/>
      </rPr>
      <t xml:space="preserve"> i kształcie uniwersalnym pasującym na lewą  i prawą rękę, w opakowaniu kartonowym zawierającym 100 szt.</t>
    </r>
  </si>
  <si>
    <r>
      <rPr>
        <b/>
        <sz val="11"/>
        <color rgb="FF000000"/>
        <rFont val="Calibri"/>
        <family val="2"/>
        <charset val="238"/>
        <scheme val="minor"/>
      </rPr>
      <t xml:space="preserve">Rękawice lateksowe bezpudrowe </t>
    </r>
    <r>
      <rPr>
        <sz val="11"/>
        <color rgb="FF000000"/>
        <rFont val="Calibri"/>
        <family val="2"/>
        <charset val="238"/>
        <scheme val="minor"/>
      </rPr>
      <t xml:space="preserve"> jednorazowe  w rozmiarze</t>
    </r>
    <r>
      <rPr>
        <b/>
        <sz val="11"/>
        <color rgb="FF000000"/>
        <rFont val="Calibri"/>
        <family val="2"/>
        <charset val="238"/>
        <scheme val="minor"/>
      </rPr>
      <t xml:space="preserve"> L</t>
    </r>
    <r>
      <rPr>
        <sz val="11"/>
        <color rgb="FF000000"/>
        <rFont val="Calibri"/>
        <family val="2"/>
        <charset val="238"/>
        <scheme val="minor"/>
      </rPr>
      <t xml:space="preserve"> i kształcie uniwersalnym pasującym na lewą  i prawą rękę, w opakowaniu kartonowym zawierającym 100 szt.</t>
    </r>
  </si>
  <si>
    <r>
      <rPr>
        <b/>
        <sz val="11"/>
        <color rgb="FF000000"/>
        <rFont val="Calibri"/>
        <family val="2"/>
        <charset val="238"/>
        <scheme val="minor"/>
      </rPr>
      <t>Rękawice lateksowe bezpudrowe</t>
    </r>
    <r>
      <rPr>
        <sz val="11"/>
        <color rgb="FF000000"/>
        <rFont val="Calibri"/>
        <family val="2"/>
        <charset val="238"/>
        <scheme val="minor"/>
      </rPr>
      <t xml:space="preserve"> jednorazowe  w rozmiarze </t>
    </r>
    <r>
      <rPr>
        <b/>
        <sz val="11"/>
        <color rgb="FF000000"/>
        <rFont val="Calibri"/>
        <family val="2"/>
        <charset val="238"/>
        <scheme val="minor"/>
      </rPr>
      <t>XL</t>
    </r>
    <r>
      <rPr>
        <sz val="11"/>
        <color rgb="FF000000"/>
        <rFont val="Calibri"/>
        <family val="2"/>
        <charset val="238"/>
        <scheme val="minor"/>
      </rPr>
      <t xml:space="preserve"> i kształcie uniwersalnym pasującym na lewą  i prawą rękę, w opakowaniu kartonowym zawierającym 100 szt.</t>
    </r>
  </si>
  <si>
    <r>
      <rPr>
        <b/>
        <sz val="11"/>
        <color rgb="FF000000"/>
        <rFont val="Calibri"/>
        <family val="2"/>
        <charset val="238"/>
        <scheme val="minor"/>
      </rPr>
      <t>Rękawice winylowe bezpudrowe</t>
    </r>
    <r>
      <rPr>
        <sz val="11"/>
        <color rgb="FF000000"/>
        <rFont val="Calibri"/>
        <family val="2"/>
        <charset val="238"/>
        <scheme val="minor"/>
      </rPr>
      <t xml:space="preserve">  jednorazowe bezpudrowe, niesterylne Przeznaczone są do jednorazowego użytku. Dopuszczone do kontaktu z żywością.. Oburęczne, pasujące na prawą i lewą dłoń. W opakowaniu  100 szt. transparentnych rękawic ochronnych.rozmiarze </t>
    </r>
    <r>
      <rPr>
        <b/>
        <sz val="11"/>
        <color rgb="FF000000"/>
        <rFont val="Calibri"/>
        <family val="2"/>
        <charset val="238"/>
        <scheme val="minor"/>
      </rPr>
      <t>S</t>
    </r>
  </si>
  <si>
    <r>
      <rPr>
        <b/>
        <sz val="11"/>
        <color rgb="FF000000"/>
        <rFont val="Calibri"/>
        <family val="2"/>
        <charset val="238"/>
        <scheme val="minor"/>
      </rPr>
      <t xml:space="preserve">Rękawice winylowe bezpudrowe </t>
    </r>
    <r>
      <rPr>
        <sz val="11"/>
        <color rgb="FF000000"/>
        <rFont val="Calibri"/>
        <family val="2"/>
        <charset val="238"/>
        <scheme val="minor"/>
      </rPr>
      <t xml:space="preserve">  jednorazowe bezpudrowe, niesterylne Przeznaczone są do jednorazowego użytku. Dopuszczone do kontaktu z żywością.. Oburęczne, pasujące na prawą i lewą dłoń. W opakowaniu  100 szt. transparentnych rękawic ochronnych.rozmiarze </t>
    </r>
    <r>
      <rPr>
        <b/>
        <sz val="11"/>
        <color rgb="FF000000"/>
        <rFont val="Calibri"/>
        <family val="2"/>
        <charset val="238"/>
        <scheme val="minor"/>
      </rPr>
      <t>M</t>
    </r>
  </si>
  <si>
    <r>
      <rPr>
        <b/>
        <sz val="11"/>
        <color rgb="FF000000"/>
        <rFont val="Calibri"/>
        <family val="2"/>
        <charset val="238"/>
        <scheme val="minor"/>
      </rPr>
      <t>Rękawice winylowe</t>
    </r>
    <r>
      <rPr>
        <sz val="11"/>
        <color rgb="FF000000"/>
        <rFont val="Calibri"/>
        <family val="2"/>
        <charset val="238"/>
        <scheme val="minor"/>
      </rPr>
      <t xml:space="preserve"> </t>
    </r>
    <r>
      <rPr>
        <b/>
        <sz val="11"/>
        <color rgb="FF000000"/>
        <rFont val="Calibri"/>
        <family val="2"/>
        <charset val="238"/>
        <scheme val="minor"/>
      </rPr>
      <t>bezpudrowe</t>
    </r>
    <r>
      <rPr>
        <sz val="11"/>
        <color rgb="FF000000"/>
        <rFont val="Calibri"/>
        <family val="2"/>
        <charset val="238"/>
        <scheme val="minor"/>
      </rPr>
      <t xml:space="preserve">  jednorazowe bezpudrowe, niesterylne Przeznaczone są do jednorazowego użytku. Dopuszczone do kontaktu z żywością.. Oburęczne, pasujące na prawą i lewą dłoń. W opakowaniu  100 szt. transparentnych rękawic ochronnych.rozmiarze </t>
    </r>
    <r>
      <rPr>
        <b/>
        <sz val="11"/>
        <color rgb="FF000000"/>
        <rFont val="Calibri"/>
        <family val="2"/>
        <charset val="238"/>
        <scheme val="minor"/>
      </rPr>
      <t>L</t>
    </r>
  </si>
  <si>
    <r>
      <rPr>
        <b/>
        <sz val="11"/>
        <color rgb="FF000000"/>
        <rFont val="Calibri"/>
        <family val="2"/>
        <charset val="238"/>
        <scheme val="minor"/>
      </rPr>
      <t>Rękawice winylowe</t>
    </r>
    <r>
      <rPr>
        <sz val="11"/>
        <color rgb="FF000000"/>
        <rFont val="Calibri"/>
        <family val="2"/>
        <charset val="238"/>
        <scheme val="minor"/>
      </rPr>
      <t xml:space="preserve">  </t>
    </r>
    <r>
      <rPr>
        <b/>
        <sz val="11"/>
        <color rgb="FF000000"/>
        <rFont val="Calibri"/>
        <family val="2"/>
        <charset val="238"/>
        <scheme val="minor"/>
      </rPr>
      <t>bezpudrowe</t>
    </r>
    <r>
      <rPr>
        <sz val="11"/>
        <color rgb="FF000000"/>
        <rFont val="Calibri"/>
        <family val="2"/>
        <charset val="238"/>
        <scheme val="minor"/>
      </rPr>
      <t xml:space="preserve"> jednorazowe bezpudrowe, niesterylne Przeznaczone są do jednorazowego użytku. Dopuszczone do kontaktu z żywością.. Oburęczne, pasujące na prawą i lewą dłoń. W opakowaniu  100 szt. transparentnych rękawic ochronnych.rozmiarze </t>
    </r>
    <r>
      <rPr>
        <b/>
        <sz val="11"/>
        <color rgb="FF000000"/>
        <rFont val="Calibri"/>
        <family val="2"/>
        <charset val="238"/>
        <scheme val="minor"/>
      </rPr>
      <t>XL</t>
    </r>
  </si>
  <si>
    <r>
      <rPr>
        <b/>
        <sz val="11"/>
        <color rgb="FF000000"/>
        <rFont val="Calibri"/>
        <family val="2"/>
        <charset val="238"/>
        <scheme val="minor"/>
      </rPr>
      <t>Rękawice lateksowe</t>
    </r>
    <r>
      <rPr>
        <sz val="11"/>
        <color rgb="FF000000"/>
        <rFont val="Calibri"/>
        <family val="2"/>
        <charset val="238"/>
        <scheme val="minor"/>
      </rPr>
      <t xml:space="preserve"> </t>
    </r>
    <r>
      <rPr>
        <b/>
        <sz val="11"/>
        <color rgb="FF000000"/>
        <rFont val="Calibri"/>
        <family val="2"/>
        <charset val="238"/>
        <scheme val="minor"/>
      </rPr>
      <t>bezpudrowe</t>
    </r>
    <r>
      <rPr>
        <sz val="11"/>
        <color rgb="FF000000"/>
        <rFont val="Calibri"/>
        <family val="2"/>
        <charset val="238"/>
        <scheme val="minor"/>
      </rPr>
      <t xml:space="preserve"> jednorazowe  w rozmiarze </t>
    </r>
    <r>
      <rPr>
        <b/>
        <sz val="11"/>
        <color rgb="FF000000"/>
        <rFont val="Calibri"/>
        <family val="2"/>
        <charset val="238"/>
        <scheme val="minor"/>
      </rPr>
      <t>M</t>
    </r>
    <r>
      <rPr>
        <sz val="11"/>
        <color rgb="FF000000"/>
        <rFont val="Calibri"/>
        <family val="2"/>
        <charset val="238"/>
        <scheme val="minor"/>
      </rPr>
      <t xml:space="preserve"> i kształcie uniwersalnym pasującym na lewą  i prawą rękę, w opakowaniu kartonowym zawierającym 100 szt.</t>
    </r>
  </si>
  <si>
    <r>
      <rPr>
        <b/>
        <sz val="11"/>
        <color rgb="FF000000"/>
        <rFont val="Calibri"/>
        <family val="2"/>
        <charset val="238"/>
        <scheme val="minor"/>
      </rPr>
      <t>Rękawice nitrylowe</t>
    </r>
    <r>
      <rPr>
        <sz val="11"/>
        <color rgb="FF000000"/>
        <rFont val="Calibri"/>
        <family val="2"/>
        <charset val="238"/>
        <scheme val="minor"/>
      </rPr>
      <t xml:space="preserve"> </t>
    </r>
    <r>
      <rPr>
        <b/>
        <sz val="11"/>
        <color rgb="FF000000"/>
        <rFont val="Calibri"/>
        <family val="2"/>
        <charset val="238"/>
        <scheme val="minor"/>
      </rPr>
      <t>bezpudrowe</t>
    </r>
    <r>
      <rPr>
        <sz val="11"/>
        <color rgb="FF000000"/>
        <rFont val="Calibri"/>
        <family val="2"/>
        <charset val="238"/>
        <scheme val="minor"/>
      </rPr>
      <t xml:space="preserve"> jednorazowe w rozmiarze </t>
    </r>
    <r>
      <rPr>
        <b/>
        <sz val="11"/>
        <color rgb="FF000000"/>
        <rFont val="Calibri"/>
        <family val="2"/>
        <charset val="238"/>
        <scheme val="minor"/>
      </rPr>
      <t>M</t>
    </r>
    <r>
      <rPr>
        <sz val="11"/>
        <color rgb="FF000000"/>
        <rFont val="Calibri"/>
        <family val="2"/>
        <charset val="238"/>
        <scheme val="minor"/>
      </rPr>
      <t xml:space="preserve"> i kształcie uniwersalnym pasującym na lewą  i prawą rękę, w opakowaniu kartonowym zawierającym 100 szt.</t>
    </r>
  </si>
  <si>
    <r>
      <rPr>
        <b/>
        <sz val="11"/>
        <color rgb="FF000000"/>
        <rFont val="Calibri"/>
        <family val="2"/>
        <charset val="238"/>
        <scheme val="minor"/>
      </rPr>
      <t>Rękawice nitrylowe bezpudrowe</t>
    </r>
    <r>
      <rPr>
        <sz val="11"/>
        <color rgb="FF000000"/>
        <rFont val="Calibri"/>
        <family val="2"/>
        <charset val="238"/>
        <scheme val="minor"/>
      </rPr>
      <t xml:space="preserve"> jednorazowe w rozmiarze </t>
    </r>
    <r>
      <rPr>
        <b/>
        <sz val="11"/>
        <color rgb="FF000000"/>
        <rFont val="Calibri"/>
        <family val="2"/>
        <charset val="238"/>
        <scheme val="minor"/>
      </rPr>
      <t>XL</t>
    </r>
    <r>
      <rPr>
        <sz val="11"/>
        <color rgb="FF000000"/>
        <rFont val="Calibri"/>
        <family val="2"/>
        <charset val="238"/>
        <scheme val="minor"/>
      </rPr>
      <t xml:space="preserve"> i kształcie uniwersalnym pasującym na lewą  i prawą rękę, w opakowaniu kartonowym zawierającym 100 szt.</t>
    </r>
  </si>
  <si>
    <r>
      <rPr>
        <b/>
        <sz val="10"/>
        <color theme="1"/>
        <rFont val="Calibri"/>
        <family val="2"/>
        <charset val="238"/>
        <scheme val="minor"/>
      </rPr>
      <t>Work</t>
    </r>
    <r>
      <rPr>
        <sz val="10"/>
        <color theme="1"/>
        <rFont val="Calibri"/>
        <family val="2"/>
        <charset val="238"/>
        <scheme val="minor"/>
      </rPr>
      <t xml:space="preserve">i do odkurzacza ELECTROLUX UltraSilencer ZUS 3970P - worki papierowe S-bag Classic, (dział konserwacji malarstwa ) w opakowaniu 5 sztuk </t>
    </r>
  </si>
  <si>
    <r>
      <rPr>
        <b/>
        <sz val="11"/>
        <color theme="1"/>
        <rFont val="Calibri"/>
        <family val="2"/>
        <charset val="238"/>
        <scheme val="minor"/>
      </rPr>
      <t>Maska FFP2 BS2  NR Biała to wygodna maska klasy FFP2 jednorazowego użytku</t>
    </r>
    <r>
      <rPr>
        <sz val="11"/>
        <color theme="1"/>
        <rFont val="Calibri"/>
        <family val="2"/>
        <charset val="238"/>
        <scheme val="minor"/>
      </rPr>
      <t xml:space="preserve"> </t>
    </r>
    <r>
      <rPr>
        <sz val="11"/>
        <color rgb="FFFF0000"/>
        <rFont val="Calibri"/>
        <family val="2"/>
        <charset val="238"/>
        <scheme val="minor"/>
      </rPr>
      <t>bez zamienników</t>
    </r>
    <r>
      <rPr>
        <sz val="11"/>
        <color theme="1"/>
        <rFont val="Calibri"/>
        <family val="2"/>
        <charset val="238"/>
        <scheme val="minor"/>
      </rPr>
      <t xml:space="preserve"> półmaska pakowana jednostkowo w opakowaniu 20 szt.</t>
    </r>
  </si>
  <si>
    <r>
      <rPr>
        <b/>
        <sz val="11"/>
        <rFont val="Calibri"/>
        <family val="2"/>
        <charset val="238"/>
        <scheme val="minor"/>
      </rPr>
      <t>Płyn do szyb</t>
    </r>
    <r>
      <rPr>
        <b/>
        <sz val="11"/>
        <color rgb="FF000000"/>
        <rFont val="Calibri"/>
        <family val="2"/>
        <charset val="238"/>
        <scheme val="minor"/>
      </rPr>
      <t xml:space="preserve"> z alkoholem typu </t>
    </r>
    <r>
      <rPr>
        <b/>
        <sz val="11"/>
        <color rgb="FFFF0000"/>
        <rFont val="Calibri"/>
        <family val="2"/>
        <charset val="238"/>
        <scheme val="minor"/>
      </rPr>
      <t>Clin</t>
    </r>
    <r>
      <rPr>
        <b/>
        <sz val="11"/>
        <color rgb="FF000000"/>
        <rFont val="Calibri"/>
        <family val="2"/>
        <charset val="238"/>
        <scheme val="minor"/>
      </rPr>
      <t xml:space="preserve"> Window Glass bez zamienników </t>
    </r>
    <r>
      <rPr>
        <sz val="11"/>
        <color rgb="FF000000"/>
        <rFont val="Calibri"/>
        <family val="2"/>
        <charset val="238"/>
        <scheme val="minor"/>
      </rPr>
      <t xml:space="preserve"> ,</t>
    </r>
    <r>
      <rPr>
        <b/>
        <sz val="11"/>
        <color rgb="FF000000"/>
        <rFont val="Calibri"/>
        <family val="2"/>
        <charset val="238"/>
        <scheme val="minor"/>
      </rPr>
      <t xml:space="preserve"> </t>
    </r>
    <r>
      <rPr>
        <sz val="11"/>
        <color rgb="FF000000"/>
        <rFont val="Calibri"/>
        <family val="2"/>
        <charset val="238"/>
        <scheme val="minor"/>
      </rPr>
      <t>o pojemności 500 ml</t>
    </r>
    <r>
      <rPr>
        <b/>
        <sz val="11"/>
        <color rgb="FF000000"/>
        <rFont val="Calibri"/>
        <family val="2"/>
        <charset val="238"/>
        <scheme val="minor"/>
      </rPr>
      <t xml:space="preserve"> </t>
    </r>
    <r>
      <rPr>
        <sz val="11"/>
        <color rgb="FF000000"/>
        <rFont val="Calibri"/>
        <family val="2"/>
        <charset val="238"/>
        <scheme val="minor"/>
      </rPr>
      <t>zmywający kurz, tłuszcz i inne zabrudzenia z szyb i luster, nadający połysk i nie pozostawiający smug, o zawartości etanolu &lt;5%, w opakowaniu plastikowym z rozpylaczem Środek do mycia szyb i ram okiennych oraz wszelkich nadających do mycia powierzchni w pomieszczeniach i na zewnątrz.</t>
    </r>
  </si>
  <si>
    <r>
      <t>Płyn (żel) do prania  typu ARIEL lub równoważny,</t>
    </r>
    <r>
      <rPr>
        <sz val="11"/>
        <color rgb="FF000000"/>
        <rFont val="Calibri"/>
        <family val="2"/>
        <charset val="238"/>
        <scheme val="minor"/>
      </rPr>
      <t xml:space="preserve"> skutecznie usuwający plamy, o gęstości 1,03 - 1,05g/cm3, w opakowaniu plastikowym o pojemności</t>
    </r>
    <r>
      <rPr>
        <sz val="14"/>
        <color rgb="FF000000"/>
        <rFont val="Calibri"/>
        <family val="2"/>
        <charset val="238"/>
        <scheme val="minor"/>
      </rPr>
      <t xml:space="preserve"> 5 </t>
    </r>
    <r>
      <rPr>
        <b/>
        <sz val="14"/>
        <color rgb="FF000000"/>
        <rFont val="Calibri"/>
        <family val="2"/>
        <charset val="238"/>
        <scheme val="minor"/>
      </rPr>
      <t>L</t>
    </r>
  </si>
  <si>
    <t>Preparat typu Wurth do pilęgnacji stali nierdzewnej 400 ml Specjalny do do stali A2 i A4.Usuwa brud i kurz.Nie zostawia śladów.
Pozostawia powierzchnię czystą i błyszczącą.
Nadaje się do czyszczenia chromu, mosiądzu, aluminium, powierzchni emaliowanych i eloksowanych, metali i powłok winylowych.</t>
  </si>
  <si>
    <t>MASECZKI oraz inne rzeczy do DZIAŁ KONSEWACJI</t>
  </si>
  <si>
    <r>
      <rPr>
        <b/>
        <sz val="10"/>
        <color theme="1"/>
        <rFont val="Arial"/>
        <family val="2"/>
        <charset val="238"/>
      </rPr>
      <t>Patyczki szaszłykowe</t>
    </r>
    <r>
      <rPr>
        <sz val="10"/>
        <color theme="1"/>
        <rFont val="Arial"/>
        <family val="2"/>
        <charset val="238"/>
      </rPr>
      <t xml:space="preserve">  długość 15-25cm, w opakowaniu 200 sztuk Opakowanie [szt.]: 200 Materiał: bambus
Kolor: naturalny Długość: 200 mm
</t>
    </r>
  </si>
  <si>
    <r>
      <rPr>
        <b/>
        <sz val="10"/>
        <color theme="1"/>
        <rFont val="Arial"/>
        <family val="2"/>
        <charset val="238"/>
      </rPr>
      <t>Patyczki szaszłykowe długie</t>
    </r>
    <r>
      <rPr>
        <sz val="10"/>
        <color theme="1"/>
        <rFont val="Arial"/>
        <family val="2"/>
        <charset val="238"/>
      </rPr>
      <t xml:space="preserve"> -  długość 30-40 cm, w opakowaniu 100-300 sztuk Opakowanie [szt.]: 250
Materiał: bambus Kolor: naturalny Długość: 300 mm</t>
    </r>
  </si>
  <si>
    <r>
      <rPr>
        <b/>
        <sz val="10"/>
        <color theme="1"/>
        <rFont val="Arial"/>
        <family val="2"/>
        <charset val="238"/>
      </rPr>
      <t>Ściereczki</t>
    </r>
    <r>
      <rPr>
        <sz val="10"/>
        <color theme="1"/>
        <rFont val="Arial"/>
        <family val="2"/>
        <charset val="238"/>
      </rPr>
      <t xml:space="preserve"> gąbczaste  3 szt./op celuloza, 18x16cm, 3szt., mix kolorów mix kolorów</t>
    </r>
  </si>
  <si>
    <r>
      <rPr>
        <b/>
        <sz val="10"/>
        <color theme="1"/>
        <rFont val="Arial"/>
        <family val="2"/>
        <charset val="238"/>
      </rPr>
      <t>Ściereczk</t>
    </r>
    <r>
      <rPr>
        <sz val="10"/>
        <color theme="1"/>
        <rFont val="Arial"/>
        <family val="2"/>
        <charset val="238"/>
      </rPr>
      <t>i białe (10 rolek) Ścierki na rolce białe 40 szt na rolce.</t>
    </r>
  </si>
  <si>
    <r>
      <rPr>
        <b/>
        <sz val="10"/>
        <color theme="1"/>
        <rFont val="Arial"/>
        <family val="2"/>
        <charset val="238"/>
      </rPr>
      <t>Patyczk</t>
    </r>
    <r>
      <rPr>
        <sz val="10"/>
        <color theme="1"/>
        <rFont val="Arial"/>
        <family val="2"/>
        <charset val="238"/>
      </rPr>
      <t>i higieniczne bawełniane  200 szt.w opakowaniu</t>
    </r>
  </si>
  <si>
    <t xml:space="preserve">    </t>
  </si>
  <si>
    <t xml:space="preserve">                 </t>
  </si>
  <si>
    <r>
      <rPr>
        <b/>
        <sz val="11"/>
        <color theme="1"/>
        <rFont val="Calibri"/>
        <family val="2"/>
        <charset val="238"/>
        <scheme val="minor"/>
      </rPr>
      <t>Olej do konserwacji stali nierdzewne</t>
    </r>
    <r>
      <rPr>
        <sz val="11"/>
        <color theme="1"/>
        <rFont val="Calibri"/>
        <family val="2"/>
        <charset val="238"/>
        <scheme val="minor"/>
      </rPr>
      <t>j 400 ml typu WURTH Szybkie i łatwe czyszczenie powierzchni metalowych.usuwa lekkie zabrudzenia, kurz, oczyszcza smugi i tłuste odciski palców,zalecany do codziennej pielęgnacji,olej pielęgnacyjno-ochronny, nadaje powierzchni równomierny połysk, stwarza warstwę ochronną, chroniącą powierzchnie przed wodą i powtórnymi zabrudzeniami</t>
    </r>
  </si>
  <si>
    <t xml:space="preserve">Załącznik nr 1 do Formularza ofertowego  -  FORMULARZ ASORTYMENTOWO-CENOWY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</si>
</sst>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415]General"/>
    <numFmt numFmtId="165" formatCode="&quot; &quot;#,##0.00&quot; zł &quot;;&quot;-&quot;#,##0.00&quot; zł &quot;;&quot; -&quot;#&quot; zł &quot;;@&quot; &quot;"/>
  </numFmts>
  <fonts count="33">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000000"/>
      <name val="Czcionka tekstu podstawowego"/>
      <charset val="238"/>
    </font>
    <font>
      <sz val="11"/>
      <color theme="1"/>
      <name val="Czcionka tekstu podstawowego"/>
      <family val="2"/>
      <charset val="238"/>
    </font>
    <font>
      <sz val="11"/>
      <color rgb="FFFF0000"/>
      <name val="Calibri"/>
      <family val="2"/>
      <charset val="238"/>
      <scheme val="minor"/>
    </font>
    <font>
      <b/>
      <sz val="11"/>
      <color theme="1"/>
      <name val="Calibri"/>
      <family val="2"/>
      <charset val="238"/>
      <scheme val="minor"/>
    </font>
    <font>
      <sz val="11"/>
      <color rgb="FF000000"/>
      <name val="Calibri"/>
      <family val="2"/>
      <charset val="238"/>
      <scheme val="minor"/>
    </font>
    <font>
      <b/>
      <sz val="11"/>
      <color rgb="FF000000"/>
      <name val="Calibri"/>
      <family val="2"/>
      <charset val="238"/>
      <scheme val="minor"/>
    </font>
    <font>
      <sz val="11"/>
      <name val="Calibri"/>
      <family val="2"/>
      <charset val="238"/>
      <scheme val="minor"/>
    </font>
    <font>
      <b/>
      <i/>
      <sz val="11"/>
      <name val="Calibri"/>
      <family val="2"/>
      <charset val="238"/>
      <scheme val="minor"/>
    </font>
    <font>
      <b/>
      <sz val="11"/>
      <color indexed="30"/>
      <name val="Calibri"/>
      <family val="2"/>
      <charset val="238"/>
      <scheme val="minor"/>
    </font>
    <font>
      <b/>
      <sz val="11"/>
      <name val="Calibri"/>
      <family val="2"/>
      <charset val="238"/>
      <scheme val="minor"/>
    </font>
    <font>
      <b/>
      <sz val="11"/>
      <color rgb="FFFF0000"/>
      <name val="Calibri"/>
      <family val="2"/>
      <charset val="238"/>
      <scheme val="minor"/>
    </font>
    <font>
      <b/>
      <sz val="11"/>
      <color theme="3" tint="0.39997558519241921"/>
      <name val="Calibri"/>
      <family val="2"/>
      <charset val="238"/>
      <scheme val="minor"/>
    </font>
    <font>
      <sz val="11"/>
      <color theme="3" tint="0.39997558519241921"/>
      <name val="Calibri"/>
      <family val="2"/>
      <charset val="238"/>
      <scheme val="minor"/>
    </font>
    <font>
      <b/>
      <i/>
      <sz val="11"/>
      <color rgb="FF000000"/>
      <name val="Calibri"/>
      <family val="2"/>
      <charset val="238"/>
      <scheme val="minor"/>
    </font>
    <font>
      <b/>
      <i/>
      <sz val="11"/>
      <color theme="4" tint="-0.249977111117893"/>
      <name val="Calibri"/>
      <family val="2"/>
      <charset val="238"/>
      <scheme val="minor"/>
    </font>
    <font>
      <sz val="10"/>
      <color rgb="FF000000"/>
      <name val="Arial"/>
      <family val="2"/>
      <charset val="238"/>
    </font>
    <font>
      <sz val="10"/>
      <color theme="1"/>
      <name val="Czcionka tekstu podstawowego"/>
      <charset val="238"/>
    </font>
    <font>
      <b/>
      <sz val="10"/>
      <color theme="1"/>
      <name val="Czcionka tekstu podstawowego"/>
      <charset val="238"/>
    </font>
    <font>
      <b/>
      <sz val="11"/>
      <color theme="1"/>
      <name val="Czcionka tekstu podstawowego"/>
      <charset val="238"/>
    </font>
    <font>
      <sz val="11"/>
      <color theme="1"/>
      <name val="Czcionka tekstu podstawowego"/>
      <charset val="238"/>
    </font>
    <font>
      <b/>
      <sz val="10"/>
      <color rgb="FF000000"/>
      <name val="Arial"/>
      <family val="2"/>
      <charset val="238"/>
    </font>
    <font>
      <sz val="10"/>
      <color theme="1"/>
      <name val="Calibri"/>
      <family val="2"/>
      <charset val="238"/>
      <scheme val="minor"/>
    </font>
    <font>
      <b/>
      <sz val="10"/>
      <color theme="1"/>
      <name val="Calibri"/>
      <family val="2"/>
      <charset val="238"/>
      <scheme val="minor"/>
    </font>
    <font>
      <sz val="14"/>
      <color rgb="FF000000"/>
      <name val="Calibri"/>
      <family val="2"/>
      <charset val="238"/>
      <scheme val="minor"/>
    </font>
    <font>
      <b/>
      <sz val="14"/>
      <color rgb="FF000000"/>
      <name val="Calibri"/>
      <family val="2"/>
      <charset val="238"/>
      <scheme val="minor"/>
    </font>
    <font>
      <u/>
      <sz val="8.8000000000000007"/>
      <color theme="10"/>
      <name val="Czcionka tekstu podstawowego"/>
      <family val="2"/>
      <charset val="238"/>
    </font>
    <font>
      <sz val="10"/>
      <color theme="1"/>
      <name val="Arial"/>
      <family val="2"/>
      <charset val="238"/>
    </font>
    <font>
      <b/>
      <sz val="10"/>
      <color theme="1"/>
      <name val="Arial"/>
      <family val="2"/>
      <charset val="238"/>
    </font>
  </fonts>
  <fills count="13">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DBEEF3"/>
      </patternFill>
    </fill>
    <fill>
      <patternFill patternType="solid">
        <fgColor theme="0"/>
        <bgColor rgb="FF4BACC6"/>
      </patternFill>
    </fill>
    <fill>
      <patternFill patternType="solid">
        <fgColor theme="4" tint="0.79998168889431442"/>
        <bgColor rgb="FFDBEEF3"/>
      </patternFill>
    </fill>
    <fill>
      <patternFill patternType="solid">
        <fgColor theme="2"/>
        <bgColor rgb="FF4BACC6"/>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4" tint="0.59999389629810485"/>
        <bgColor rgb="FF4BACC6"/>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164" fontId="5" fillId="0" borderId="0"/>
    <xf numFmtId="165" fontId="5" fillId="0" borderId="0"/>
    <xf numFmtId="44" fontId="6" fillId="0" borderId="0" applyFont="0" applyFill="0" applyBorder="0" applyAlignment="0" applyProtection="0"/>
    <xf numFmtId="0" fontId="30" fillId="0" borderId="0" applyNumberFormat="0" applyFill="0" applyBorder="0" applyAlignment="0" applyProtection="0">
      <alignment vertical="top"/>
      <protection locked="0"/>
    </xf>
  </cellStyleXfs>
  <cellXfs count="129">
    <xf numFmtId="0" fontId="0" fillId="0" borderId="0" xfId="0"/>
    <xf numFmtId="0" fontId="4" fillId="0" borderId="0" xfId="0" applyFont="1"/>
    <xf numFmtId="164" fontId="9" fillId="5" borderId="1" xfId="1" applyFont="1" applyFill="1" applyBorder="1" applyAlignment="1">
      <alignment horizontal="center" vertical="center"/>
    </xf>
    <xf numFmtId="164" fontId="9" fillId="0" borderId="1" xfId="1" applyFont="1" applyBorder="1" applyAlignment="1">
      <alignment horizontal="center" vertical="center"/>
    </xf>
    <xf numFmtId="164" fontId="10" fillId="0" borderId="1" xfId="1" applyFont="1" applyBorder="1" applyAlignment="1">
      <alignment vertical="top" wrapText="1"/>
    </xf>
    <xf numFmtId="0" fontId="13" fillId="3" borderId="1" xfId="0" applyFont="1" applyFill="1" applyBorder="1" applyAlignment="1">
      <alignment horizontal="left" vertical="top" wrapText="1"/>
    </xf>
    <xf numFmtId="0" fontId="13" fillId="3" borderId="1" xfId="0" quotePrefix="1" applyFont="1" applyFill="1" applyBorder="1" applyAlignment="1">
      <alignment horizontal="center"/>
    </xf>
    <xf numFmtId="0" fontId="13" fillId="3" borderId="1" xfId="0" quotePrefix="1" applyFont="1" applyFill="1" applyBorder="1" applyAlignment="1">
      <alignment horizontal="center" vertical="center"/>
    </xf>
    <xf numFmtId="0" fontId="13" fillId="0" borderId="1" xfId="0" applyFont="1" applyBorder="1" applyAlignment="1">
      <alignment horizontal="left" vertical="top" wrapText="1"/>
    </xf>
    <xf numFmtId="0" fontId="13" fillId="0" borderId="1" xfId="0" quotePrefix="1" applyFont="1" applyBorder="1" applyAlignment="1">
      <alignment horizontal="center"/>
    </xf>
    <xf numFmtId="0" fontId="13" fillId="0" borderId="1" xfId="0" quotePrefix="1" applyFont="1" applyBorder="1"/>
    <xf numFmtId="164" fontId="9" fillId="3" borderId="1" xfId="1" applyFont="1" applyFill="1" applyBorder="1" applyAlignment="1">
      <alignment horizontal="center" vertical="center"/>
    </xf>
    <xf numFmtId="164" fontId="10" fillId="3" borderId="1" xfId="1" applyFont="1" applyFill="1" applyBorder="1" applyAlignment="1">
      <alignment vertical="top" wrapText="1"/>
    </xf>
    <xf numFmtId="164" fontId="16" fillId="3" borderId="1" xfId="1" applyFont="1" applyFill="1" applyBorder="1" applyAlignment="1">
      <alignment horizontal="left" vertical="top" wrapText="1"/>
    </xf>
    <xf numFmtId="0" fontId="4" fillId="3" borderId="1" xfId="0" applyFont="1" applyFill="1" applyBorder="1" applyAlignment="1">
      <alignment horizontal="center" vertical="center"/>
    </xf>
    <xf numFmtId="0" fontId="13" fillId="3" borderId="1" xfId="0" quotePrefix="1" applyFont="1" applyFill="1" applyBorder="1"/>
    <xf numFmtId="0" fontId="13" fillId="3" borderId="1" xfId="0" applyFont="1" applyFill="1" applyBorder="1" applyAlignment="1">
      <alignment vertical="top"/>
    </xf>
    <xf numFmtId="164" fontId="9" fillId="0" borderId="1" xfId="1" applyFont="1" applyBorder="1" applyAlignment="1">
      <alignment vertical="top" wrapText="1"/>
    </xf>
    <xf numFmtId="164" fontId="9" fillId="0" borderId="1" xfId="1" applyFont="1" applyBorder="1" applyAlignment="1">
      <alignment horizontal="center" vertical="center" wrapText="1"/>
    </xf>
    <xf numFmtId="0" fontId="13" fillId="3" borderId="1" xfId="0" quotePrefix="1" applyFont="1" applyFill="1" applyBorder="1" applyAlignment="1">
      <alignment vertical="center"/>
    </xf>
    <xf numFmtId="44" fontId="4" fillId="0" borderId="1" xfId="3" applyFont="1" applyBorder="1" applyAlignment="1">
      <alignment horizontal="center" vertical="center"/>
    </xf>
    <xf numFmtId="164" fontId="9" fillId="3" borderId="1" xfId="1" applyFont="1" applyFill="1" applyBorder="1" applyAlignment="1">
      <alignment horizontal="center"/>
    </xf>
    <xf numFmtId="164" fontId="9" fillId="4" borderId="1" xfId="1" applyFont="1" applyFill="1" applyBorder="1" applyAlignment="1">
      <alignment horizontal="center" vertical="center" wrapText="1"/>
    </xf>
    <xf numFmtId="164" fontId="9" fillId="4" borderId="1" xfId="1" applyFont="1" applyFill="1" applyBorder="1" applyAlignment="1">
      <alignment horizontal="left" vertical="top" wrapText="1"/>
    </xf>
    <xf numFmtId="164" fontId="18" fillId="4" borderId="1" xfId="1" applyFont="1" applyFill="1" applyBorder="1" applyAlignment="1">
      <alignment horizontal="center" vertical="center" wrapText="1"/>
    </xf>
    <xf numFmtId="164" fontId="19" fillId="4" borderId="1" xfId="1" applyFont="1" applyFill="1" applyBorder="1" applyAlignment="1">
      <alignment horizontal="center" vertical="center" wrapText="1"/>
    </xf>
    <xf numFmtId="164" fontId="9" fillId="0" borderId="1" xfId="1" applyFont="1" applyBorder="1" applyAlignment="1">
      <alignment horizontal="left" vertical="top" wrapText="1"/>
    </xf>
    <xf numFmtId="0" fontId="4" fillId="0" borderId="1" xfId="0" applyFont="1" applyBorder="1" applyAlignment="1">
      <alignment vertical="top" wrapText="1"/>
    </xf>
    <xf numFmtId="0" fontId="8" fillId="0" borderId="1" xfId="0" applyFont="1" applyBorder="1" applyAlignment="1">
      <alignment horizontal="left" vertical="top" wrapText="1"/>
    </xf>
    <xf numFmtId="164" fontId="4" fillId="0" borderId="1" xfId="1" applyFont="1" applyBorder="1" applyAlignment="1">
      <alignment horizontal="left" vertical="top" wrapText="1"/>
    </xf>
    <xf numFmtId="0" fontId="8" fillId="0" borderId="1" xfId="0" applyFont="1" applyBorder="1" applyAlignment="1">
      <alignment vertical="top" wrapText="1"/>
    </xf>
    <xf numFmtId="164" fontId="10" fillId="2" borderId="1" xfId="1" applyFont="1" applyFill="1" applyBorder="1" applyAlignment="1">
      <alignment vertical="top" wrapText="1"/>
    </xf>
    <xf numFmtId="164" fontId="9" fillId="2" borderId="1" xfId="1" applyFont="1" applyFill="1" applyBorder="1" applyAlignment="1">
      <alignment vertical="top" wrapText="1"/>
    </xf>
    <xf numFmtId="0" fontId="13" fillId="0" borderId="1" xfId="0" applyFont="1" applyFill="1" applyBorder="1" applyAlignment="1">
      <alignment horizontal="left" vertical="top" wrapText="1"/>
    </xf>
    <xf numFmtId="0" fontId="13" fillId="0" borderId="1" xfId="0" quotePrefix="1" applyFont="1" applyFill="1" applyBorder="1" applyAlignment="1">
      <alignment horizontal="center"/>
    </xf>
    <xf numFmtId="0" fontId="13" fillId="0" borderId="1" xfId="0" quotePrefix="1" applyFont="1" applyFill="1" applyBorder="1" applyAlignment="1">
      <alignment horizontal="center" vertical="center"/>
    </xf>
    <xf numFmtId="0" fontId="13" fillId="0" borderId="1" xfId="0" quotePrefix="1" applyFont="1" applyFill="1" applyBorder="1"/>
    <xf numFmtId="0" fontId="13" fillId="3" borderId="1" xfId="0" applyFont="1" applyFill="1" applyBorder="1" applyAlignment="1">
      <alignment horizontal="center"/>
    </xf>
    <xf numFmtId="164" fontId="9" fillId="0" borderId="1" xfId="1" applyFont="1" applyBorder="1" applyAlignment="1">
      <alignment horizontal="left" vertical="top"/>
    </xf>
    <xf numFmtId="164" fontId="9" fillId="0" borderId="1" xfId="1" applyFont="1" applyBorder="1" applyAlignment="1">
      <alignment horizontal="center"/>
    </xf>
    <xf numFmtId="164" fontId="9" fillId="0" borderId="1" xfId="1" applyFont="1" applyBorder="1"/>
    <xf numFmtId="0" fontId="4" fillId="0" borderId="1" xfId="0" applyFont="1" applyBorder="1"/>
    <xf numFmtId="0" fontId="4" fillId="0" borderId="0" xfId="0" applyFont="1" applyAlignment="1">
      <alignment vertical="center"/>
    </xf>
    <xf numFmtId="0" fontId="4" fillId="3" borderId="0" xfId="0" applyFont="1" applyFill="1" applyAlignment="1">
      <alignment horizontal="center" vertical="center"/>
    </xf>
    <xf numFmtId="164" fontId="10" fillId="7" borderId="1" xfId="1" applyFont="1" applyFill="1" applyBorder="1" applyAlignment="1">
      <alignment horizontal="center" vertical="center"/>
    </xf>
    <xf numFmtId="0" fontId="13" fillId="8" borderId="1" xfId="0" applyFont="1" applyFill="1" applyBorder="1" applyAlignment="1">
      <alignment horizontal="center" vertical="center"/>
    </xf>
    <xf numFmtId="0" fontId="13"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left" readingOrder="1"/>
    </xf>
    <xf numFmtId="0" fontId="3" fillId="3" borderId="1" xfId="0" applyFont="1" applyFill="1" applyBorder="1" applyAlignment="1">
      <alignment horizontal="left" vertical="top" wrapText="1"/>
    </xf>
    <xf numFmtId="164" fontId="3" fillId="0" borderId="1" xfId="1" applyFont="1" applyBorder="1" applyAlignment="1">
      <alignment vertical="top" wrapText="1"/>
    </xf>
    <xf numFmtId="0" fontId="20" fillId="0" borderId="1" xfId="0" applyFont="1" applyBorder="1" applyAlignment="1">
      <alignment horizontal="left" wrapText="1" readingOrder="1"/>
    </xf>
    <xf numFmtId="0" fontId="24" fillId="0" borderId="1" xfId="0" applyFont="1" applyBorder="1" applyAlignment="1">
      <alignment horizontal="left" wrapText="1" readingOrder="1"/>
    </xf>
    <xf numFmtId="0" fontId="3" fillId="0" borderId="1" xfId="0" applyFont="1" applyBorder="1" applyAlignment="1">
      <alignment wrapText="1"/>
    </xf>
    <xf numFmtId="0" fontId="11" fillId="3" borderId="1" xfId="0" applyFont="1" applyFill="1" applyBorder="1" applyAlignment="1">
      <alignment horizontal="center" vertical="center"/>
    </xf>
    <xf numFmtId="0" fontId="3" fillId="0" borderId="1" xfId="0" applyFont="1" applyBorder="1"/>
    <xf numFmtId="0" fontId="3" fillId="3"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3" fillId="3" borderId="1" xfId="0" applyFont="1" applyFill="1" applyBorder="1" applyAlignment="1">
      <alignment wrapText="1"/>
    </xf>
    <xf numFmtId="0" fontId="8" fillId="3" borderId="1" xfId="0" applyFont="1" applyFill="1" applyBorder="1" applyAlignment="1">
      <alignment horizontal="left" vertical="top" wrapText="1"/>
    </xf>
    <xf numFmtId="0" fontId="3" fillId="3" borderId="1" xfId="0" applyFont="1" applyFill="1" applyBorder="1" applyAlignment="1">
      <alignment horizontal="left" vertical="center" wrapText="1"/>
    </xf>
    <xf numFmtId="164" fontId="9" fillId="10" borderId="1" xfId="1" applyFont="1" applyFill="1" applyBorder="1" applyAlignment="1">
      <alignment horizontal="center" vertical="center"/>
    </xf>
    <xf numFmtId="0" fontId="8" fillId="10" borderId="1" xfId="0" applyFont="1" applyFill="1" applyBorder="1" applyAlignment="1">
      <alignment horizontal="left" vertical="top" wrapText="1"/>
    </xf>
    <xf numFmtId="164" fontId="9" fillId="0" borderId="1" xfId="1" applyFont="1" applyBorder="1" applyAlignment="1">
      <alignment horizontal="center" wrapText="1"/>
    </xf>
    <xf numFmtId="44" fontId="26" fillId="0" borderId="1" xfId="0" applyNumberFormat="1" applyFont="1" applyBorder="1"/>
    <xf numFmtId="0" fontId="26" fillId="0" borderId="1" xfId="0" applyFont="1" applyBorder="1"/>
    <xf numFmtId="44" fontId="4" fillId="0" borderId="0" xfId="0" applyNumberFormat="1" applyFont="1"/>
    <xf numFmtId="164" fontId="10" fillId="5" borderId="1" xfId="1" applyFont="1" applyFill="1" applyBorder="1" applyAlignment="1">
      <alignment horizontal="center" vertical="center"/>
    </xf>
    <xf numFmtId="164" fontId="9" fillId="12" borderId="1" xfId="1" applyFont="1" applyFill="1" applyBorder="1" applyAlignment="1">
      <alignment horizontal="center" vertical="center"/>
    </xf>
    <xf numFmtId="0" fontId="13" fillId="12" borderId="1" xfId="0" applyFont="1" applyFill="1" applyBorder="1" applyAlignment="1">
      <alignment horizontal="left" vertical="top" wrapText="1"/>
    </xf>
    <xf numFmtId="0" fontId="13" fillId="12" borderId="1" xfId="0" quotePrefix="1" applyFont="1" applyFill="1" applyBorder="1" applyAlignment="1">
      <alignment horizontal="center"/>
    </xf>
    <xf numFmtId="0" fontId="13" fillId="12" borderId="1" xfId="0" quotePrefix="1" applyFont="1" applyFill="1" applyBorder="1" applyAlignment="1">
      <alignment horizontal="center" vertical="center"/>
    </xf>
    <xf numFmtId="164" fontId="10" fillId="5" borderId="1" xfId="1" applyFont="1" applyFill="1" applyBorder="1" applyAlignment="1">
      <alignment horizontal="center" vertical="center"/>
    </xf>
    <xf numFmtId="9" fontId="4" fillId="3" borderId="1" xfId="0" applyNumberFormat="1" applyFont="1" applyFill="1" applyBorder="1" applyAlignment="1">
      <alignment horizontal="center" vertical="center"/>
    </xf>
    <xf numFmtId="44" fontId="4" fillId="0" borderId="1" xfId="0" applyNumberFormat="1" applyFont="1" applyBorder="1" applyAlignment="1">
      <alignment horizontal="center" vertical="center"/>
    </xf>
    <xf numFmtId="164" fontId="10" fillId="5" borderId="1" xfId="1" applyFont="1" applyFill="1" applyBorder="1" applyAlignment="1">
      <alignment vertical="center"/>
    </xf>
    <xf numFmtId="0" fontId="8" fillId="8" borderId="1" xfId="0" applyFont="1" applyFill="1" applyBorder="1" applyAlignment="1">
      <alignment horizontal="center" vertical="center"/>
    </xf>
    <xf numFmtId="0" fontId="8" fillId="8" borderId="1" xfId="0" applyFont="1" applyFill="1" applyBorder="1" applyAlignment="1">
      <alignment horizontal="center" vertical="center" wrapText="1"/>
    </xf>
    <xf numFmtId="0" fontId="4" fillId="12" borderId="1" xfId="0" applyFont="1" applyFill="1" applyBorder="1" applyAlignment="1">
      <alignment horizontal="center" vertical="center"/>
    </xf>
    <xf numFmtId="9" fontId="4" fillId="12" borderId="1" xfId="0" applyNumberFormat="1" applyFont="1" applyFill="1" applyBorder="1" applyAlignment="1">
      <alignment horizontal="center" vertical="center"/>
    </xf>
    <xf numFmtId="44" fontId="4" fillId="12" borderId="1" xfId="3" applyFont="1" applyFill="1" applyBorder="1" applyAlignment="1">
      <alignment horizontal="center" vertical="center"/>
    </xf>
    <xf numFmtId="164" fontId="10" fillId="6" borderId="1" xfId="1" applyFont="1" applyFill="1" applyBorder="1" applyAlignment="1">
      <alignment vertical="center"/>
    </xf>
    <xf numFmtId="44" fontId="4" fillId="0" borderId="1" xfId="3" applyFont="1" applyBorder="1" applyAlignment="1">
      <alignment horizontal="right" vertical="center"/>
    </xf>
    <xf numFmtId="9" fontId="4" fillId="9" borderId="1" xfId="0" applyNumberFormat="1" applyFont="1" applyFill="1" applyBorder="1" applyAlignment="1">
      <alignment horizontal="center" vertical="center"/>
    </xf>
    <xf numFmtId="164" fontId="18" fillId="6" borderId="1" xfId="1" applyFont="1" applyFill="1" applyBorder="1" applyAlignment="1">
      <alignment vertical="center" wrapText="1"/>
    </xf>
    <xf numFmtId="0" fontId="26" fillId="0" borderId="1" xfId="0" applyFont="1" applyBorder="1" applyAlignment="1">
      <alignment wrapText="1"/>
    </xf>
    <xf numFmtId="0" fontId="21" fillId="0" borderId="1" xfId="0" applyFont="1" applyBorder="1"/>
    <xf numFmtId="164" fontId="12" fillId="6" borderId="1" xfId="1" applyFont="1" applyFill="1" applyBorder="1" applyAlignment="1">
      <alignment vertical="center"/>
    </xf>
    <xf numFmtId="164" fontId="9" fillId="6" borderId="1" xfId="1" applyFont="1" applyFill="1" applyBorder="1" applyAlignment="1">
      <alignment vertical="center" wrapText="1"/>
    </xf>
    <xf numFmtId="164" fontId="10" fillId="6" borderId="1" xfId="1" applyFont="1" applyFill="1" applyBorder="1" applyAlignment="1">
      <alignment vertical="center" wrapText="1"/>
    </xf>
    <xf numFmtId="44" fontId="26" fillId="0" borderId="1" xfId="3" applyFont="1" applyBorder="1" applyAlignment="1">
      <alignment horizontal="center" vertical="center"/>
    </xf>
    <xf numFmtId="164" fontId="9" fillId="10" borderId="2" xfId="1" applyFont="1" applyFill="1" applyBorder="1" applyAlignment="1">
      <alignment vertical="center"/>
    </xf>
    <xf numFmtId="164" fontId="9" fillId="10" borderId="3" xfId="1" applyFont="1" applyFill="1" applyBorder="1" applyAlignment="1">
      <alignment vertical="center"/>
    </xf>
    <xf numFmtId="0" fontId="3" fillId="0" borderId="0" xfId="0" applyFont="1"/>
    <xf numFmtId="44" fontId="4" fillId="0" borderId="0" xfId="3" applyFont="1"/>
    <xf numFmtId="44" fontId="4" fillId="0" borderId="1" xfId="0" applyNumberFormat="1" applyFont="1" applyBorder="1"/>
    <xf numFmtId="164" fontId="10" fillId="5" borderId="0" xfId="1" applyFont="1" applyFill="1" applyBorder="1" applyAlignment="1">
      <alignment vertical="center"/>
    </xf>
    <xf numFmtId="164" fontId="9" fillId="5" borderId="0" xfId="1" applyFont="1" applyFill="1" applyBorder="1" applyAlignment="1">
      <alignment horizontal="center" vertical="center"/>
    </xf>
    <xf numFmtId="44" fontId="4" fillId="0" borderId="0" xfId="0" applyNumberFormat="1" applyFont="1" applyBorder="1" applyAlignment="1">
      <alignment horizontal="center" vertical="center"/>
    </xf>
    <xf numFmtId="44" fontId="26" fillId="0" borderId="0" xfId="3" applyFont="1" applyBorder="1" applyAlignment="1">
      <alignment horizontal="center" vertical="center"/>
    </xf>
    <xf numFmtId="0" fontId="26" fillId="0" borderId="0" xfId="0" applyFont="1" applyBorder="1"/>
    <xf numFmtId="44" fontId="26" fillId="0" borderId="0" xfId="0" applyNumberFormat="1" applyFont="1" applyBorder="1"/>
    <xf numFmtId="164" fontId="9" fillId="3" borderId="0" xfId="1" applyFont="1" applyFill="1" applyBorder="1" applyAlignment="1">
      <alignment horizontal="center" vertical="center" wrapText="1"/>
    </xf>
    <xf numFmtId="0" fontId="14" fillId="3" borderId="0" xfId="0" applyFont="1" applyFill="1" applyBorder="1" applyAlignment="1">
      <alignment horizontal="center" vertical="center" wrapText="1"/>
    </xf>
    <xf numFmtId="164" fontId="12" fillId="4" borderId="0" xfId="1" applyFont="1" applyFill="1" applyBorder="1" applyAlignment="1">
      <alignment horizontal="center" vertical="center"/>
    </xf>
    <xf numFmtId="44" fontId="4" fillId="3" borderId="0" xfId="0" applyNumberFormat="1" applyFont="1" applyFill="1" applyBorder="1" applyAlignment="1">
      <alignment horizontal="center" vertical="center"/>
    </xf>
    <xf numFmtId="44" fontId="4" fillId="0" borderId="1" xfId="3" applyFont="1" applyBorder="1"/>
    <xf numFmtId="44" fontId="4" fillId="10" borderId="1" xfId="0" applyNumberFormat="1" applyFont="1" applyFill="1" applyBorder="1" applyAlignment="1">
      <alignment horizontal="center" vertical="center"/>
    </xf>
    <xf numFmtId="44" fontId="4" fillId="12" borderId="1" xfId="0" applyNumberFormat="1" applyFont="1" applyFill="1" applyBorder="1" applyAlignment="1">
      <alignment horizontal="center" vertical="center"/>
    </xf>
    <xf numFmtId="164" fontId="9" fillId="10" borderId="1" xfId="1" applyFont="1" applyFill="1" applyBorder="1" applyAlignment="1">
      <alignment vertical="center"/>
    </xf>
    <xf numFmtId="164" fontId="18" fillId="6" borderId="1" xfId="1" applyFont="1" applyFill="1" applyBorder="1" applyAlignment="1">
      <alignment vertical="center"/>
    </xf>
    <xf numFmtId="164" fontId="10" fillId="12" borderId="1" xfId="1" applyFont="1" applyFill="1" applyBorder="1" applyAlignment="1">
      <alignment vertical="top" wrapText="1"/>
    </xf>
    <xf numFmtId="0" fontId="31" fillId="12" borderId="1" xfId="0" applyFont="1" applyFill="1" applyBorder="1" applyAlignment="1">
      <alignment vertical="top" wrapText="1"/>
    </xf>
    <xf numFmtId="0" fontId="3" fillId="12" borderId="1" xfId="0" applyFont="1" applyFill="1" applyBorder="1" applyAlignment="1">
      <alignment horizontal="center" vertical="center"/>
    </xf>
    <xf numFmtId="0" fontId="3" fillId="12" borderId="1" xfId="0" applyFont="1" applyFill="1" applyBorder="1"/>
    <xf numFmtId="0" fontId="3" fillId="12" borderId="1" xfId="0" applyNumberFormat="1" applyFont="1" applyFill="1" applyBorder="1" applyAlignment="1">
      <alignment horizontal="center" vertical="center" wrapText="1"/>
    </xf>
    <xf numFmtId="0" fontId="2" fillId="12" borderId="1" xfId="4" applyFont="1" applyFill="1" applyBorder="1" applyAlignment="1" applyProtection="1">
      <alignment vertical="top" wrapText="1"/>
    </xf>
    <xf numFmtId="164" fontId="10" fillId="0" borderId="1" xfId="1" applyFont="1" applyFill="1" applyBorder="1" applyAlignment="1">
      <alignment horizontal="center" vertical="center" wrapText="1"/>
    </xf>
    <xf numFmtId="164" fontId="9" fillId="0" borderId="1" xfId="1" applyFont="1" applyFill="1" applyBorder="1" applyAlignment="1">
      <alignment horizontal="center" vertical="center" wrapText="1"/>
    </xf>
    <xf numFmtId="164" fontId="10" fillId="5" borderId="1" xfId="1" applyFont="1" applyFill="1" applyBorder="1" applyAlignment="1">
      <alignment horizontal="center" vertical="center"/>
    </xf>
    <xf numFmtId="0" fontId="13" fillId="3" borderId="1" xfId="0" applyFont="1" applyFill="1" applyBorder="1" applyAlignment="1">
      <alignment horizontal="center" vertical="top" wrapText="1"/>
    </xf>
    <xf numFmtId="164" fontId="18" fillId="6" borderId="1" xfId="1" applyFont="1" applyFill="1" applyBorder="1" applyAlignment="1">
      <alignment horizontal="center" vertical="center" wrapText="1"/>
    </xf>
    <xf numFmtId="164" fontId="9" fillId="10" borderId="1" xfId="1" applyFont="1" applyFill="1" applyBorder="1" applyAlignment="1">
      <alignment horizontal="center" vertical="center"/>
    </xf>
    <xf numFmtId="164" fontId="12" fillId="6" borderId="1" xfId="1" applyFont="1" applyFill="1" applyBorder="1" applyAlignment="1">
      <alignment horizontal="center" vertical="center"/>
    </xf>
    <xf numFmtId="164" fontId="10" fillId="6" borderId="1" xfId="1" applyFont="1" applyFill="1" applyBorder="1" applyAlignment="1">
      <alignment horizontal="center" vertical="center"/>
    </xf>
    <xf numFmtId="164" fontId="10" fillId="11" borderId="1" xfId="1" applyFont="1" applyFill="1" applyBorder="1" applyAlignment="1">
      <alignment horizontal="center" vertical="center"/>
    </xf>
    <xf numFmtId="164" fontId="18" fillId="6" borderId="1" xfId="1" applyFont="1" applyFill="1" applyBorder="1" applyAlignment="1">
      <alignment horizontal="center" vertical="center"/>
    </xf>
  </cellXfs>
  <cellStyles count="5">
    <cellStyle name="Excel Built-in Currency" xfId="2" xr:uid="{00000000-0005-0000-0000-000000000000}"/>
    <cellStyle name="Excel Built-in Normal" xfId="1" xr:uid="{00000000-0005-0000-0000-000001000000}"/>
    <cellStyle name="Hiperłącze" xfId="4" builtinId="8"/>
    <cellStyle name="Normalny" xfId="0" builtinId="0"/>
    <cellStyle name="Walutowy"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90</xdr:row>
      <xdr:rowOff>0</xdr:rowOff>
    </xdr:from>
    <xdr:to>
      <xdr:col>2</xdr:col>
      <xdr:colOff>304800</xdr:colOff>
      <xdr:row>90</xdr:row>
      <xdr:rowOff>180975</xdr:rowOff>
    </xdr:to>
    <xdr:sp macro="" textlink="">
      <xdr:nvSpPr>
        <xdr:cNvPr id="2" name="AutoShape 43" descr="https://sklep.technica.pl/img/imagecache/17001-18000/528eb4dcb445c5e178f260ab2d5456d94ca1c6a1.webp">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4495800" y="82838925"/>
          <a:ext cx="304800" cy="304800"/>
        </a:xfrm>
        <a:prstGeom prst="rect">
          <a:avLst/>
        </a:prstGeom>
        <a:noFill/>
      </xdr:spPr>
    </xdr:sp>
    <xdr:clientData/>
  </xdr:twoCellAnchor>
  <xdr:twoCellAnchor editAs="oneCell">
    <xdr:from>
      <xdr:col>2</xdr:col>
      <xdr:colOff>0</xdr:colOff>
      <xdr:row>90</xdr:row>
      <xdr:rowOff>0</xdr:rowOff>
    </xdr:from>
    <xdr:to>
      <xdr:col>2</xdr:col>
      <xdr:colOff>304800</xdr:colOff>
      <xdr:row>90</xdr:row>
      <xdr:rowOff>180975</xdr:rowOff>
    </xdr:to>
    <xdr:sp macro="" textlink="">
      <xdr:nvSpPr>
        <xdr:cNvPr id="3" name="AutoShape 45" descr="1000 produktów! Gratisy, nowości, bestsellery!">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4495800" y="82838925"/>
          <a:ext cx="304800" cy="304800"/>
        </a:xfrm>
        <a:prstGeom prst="rect">
          <a:avLst/>
        </a:prstGeom>
        <a:noFill/>
      </xdr:spPr>
    </xdr:sp>
    <xdr:clientData/>
  </xdr:twoCellAnchor>
  <xdr:twoCellAnchor editAs="oneCell">
    <xdr:from>
      <xdr:col>2</xdr:col>
      <xdr:colOff>0</xdr:colOff>
      <xdr:row>91</xdr:row>
      <xdr:rowOff>0</xdr:rowOff>
    </xdr:from>
    <xdr:to>
      <xdr:col>2</xdr:col>
      <xdr:colOff>304800</xdr:colOff>
      <xdr:row>91</xdr:row>
      <xdr:rowOff>180975</xdr:rowOff>
    </xdr:to>
    <xdr:sp macro="" textlink="">
      <xdr:nvSpPr>
        <xdr:cNvPr id="4" name="AutoShape 46" descr="1000 produktów! Gratisy, nowości, bestsellery!">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4495800" y="83610450"/>
          <a:ext cx="304800" cy="304800"/>
        </a:xfrm>
        <a:prstGeom prst="rect">
          <a:avLst/>
        </a:prstGeom>
        <a:noFill/>
      </xdr:spPr>
    </xdr:sp>
    <xdr:clientData/>
  </xdr:twoCellAnchor>
  <xdr:twoCellAnchor editAs="oneCell">
    <xdr:from>
      <xdr:col>2</xdr:col>
      <xdr:colOff>0</xdr:colOff>
      <xdr:row>102</xdr:row>
      <xdr:rowOff>0</xdr:rowOff>
    </xdr:from>
    <xdr:to>
      <xdr:col>5</xdr:col>
      <xdr:colOff>669797</xdr:colOff>
      <xdr:row>102</xdr:row>
      <xdr:rowOff>366425</xdr:rowOff>
    </xdr:to>
    <xdr:sp macro="" textlink="">
      <xdr:nvSpPr>
        <xdr:cNvPr id="6" name="AutoShape 57" descr="Zmiotka z szufelką komplet ANNA ZARADNA">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4495800" y="96402525"/>
          <a:ext cx="1212850" cy="1242725"/>
        </a:xfrm>
        <a:prstGeom prst="rect">
          <a:avLst/>
        </a:prstGeom>
        <a:noFill/>
      </xdr:spPr>
    </xdr:sp>
    <xdr:clientData/>
  </xdr:twoCellAnchor>
  <xdr:twoCellAnchor editAs="oneCell">
    <xdr:from>
      <xdr:col>1</xdr:col>
      <xdr:colOff>3848099</xdr:colOff>
      <xdr:row>121</xdr:row>
      <xdr:rowOff>2476499</xdr:rowOff>
    </xdr:from>
    <xdr:to>
      <xdr:col>4</xdr:col>
      <xdr:colOff>1057752</xdr:colOff>
      <xdr:row>122</xdr:row>
      <xdr:rowOff>182034</xdr:rowOff>
    </xdr:to>
    <xdr:sp macro="" textlink="">
      <xdr:nvSpPr>
        <xdr:cNvPr id="7" name="AutoShape 5" descr="Dr. Devil - Odświeżacz do WC w formie krążków żelowych - Clean fresh /  824899 | Sklep Higiena.NET">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4105274" y="125339474"/>
          <a:ext cx="1181404" cy="1172635"/>
        </a:xfrm>
        <a:prstGeom prst="rect">
          <a:avLst/>
        </a:prstGeom>
        <a:noFill/>
      </xdr:spPr>
    </xdr:sp>
    <xdr:clientData/>
  </xdr:twoCellAnchor>
  <xdr:twoCellAnchor editAs="oneCell">
    <xdr:from>
      <xdr:col>1</xdr:col>
      <xdr:colOff>3701143</xdr:colOff>
      <xdr:row>129</xdr:row>
      <xdr:rowOff>399947</xdr:rowOff>
    </xdr:from>
    <xdr:to>
      <xdr:col>5</xdr:col>
      <xdr:colOff>106215</xdr:colOff>
      <xdr:row>129</xdr:row>
      <xdr:rowOff>765527</xdr:rowOff>
    </xdr:to>
    <xdr:sp macro="" textlink="">
      <xdr:nvSpPr>
        <xdr:cNvPr id="8" name="AutoShape 12" descr="Ścierka-pieluchas tetrowa rozmiar 80cm x 60cm a 10 sztuk">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3958318" y="136921772"/>
          <a:ext cx="1743962" cy="1876982"/>
        </a:xfrm>
        <a:prstGeom prst="rect">
          <a:avLst/>
        </a:prstGeom>
        <a:noFill/>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67"/>
  <sheetViews>
    <sheetView tabSelected="1" zoomScale="80" zoomScaleNormal="80" workbookViewId="0">
      <selection activeCell="T9" sqref="T9"/>
    </sheetView>
  </sheetViews>
  <sheetFormatPr defaultRowHeight="15"/>
  <cols>
    <col min="1" max="1" width="4" style="1" customWidth="1"/>
    <col min="2" max="2" width="56" style="1" customWidth="1"/>
    <col min="3" max="3" width="12.375" style="42" customWidth="1"/>
    <col min="4" max="4" width="14.5" style="1" customWidth="1"/>
    <col min="5" max="5" width="16" style="1" customWidth="1"/>
    <col min="6" max="6" width="18.375" style="1" customWidth="1"/>
    <col min="7" max="7" width="14.75" style="1" customWidth="1"/>
    <col min="8" max="8" width="13.5" style="43" customWidth="1"/>
    <col min="9" max="9" width="14.5" style="43" customWidth="1"/>
    <col min="10" max="10" width="14.375" style="1" customWidth="1"/>
    <col min="11" max="11" width="16.5" style="1" customWidth="1"/>
    <col min="12" max="12" width="14.25" style="1" customWidth="1"/>
    <col min="13" max="14" width="12.625" style="1" customWidth="1"/>
    <col min="15" max="15" width="11.25" style="1" bestFit="1" customWidth="1"/>
    <col min="16" max="16384" width="9" style="1"/>
  </cols>
  <sheetData>
    <row r="1" spans="1:17" ht="75.75" customHeight="1">
      <c r="A1" s="119" t="s">
        <v>257</v>
      </c>
      <c r="B1" s="120"/>
      <c r="C1" s="120"/>
      <c r="D1" s="120"/>
      <c r="E1" s="120"/>
      <c r="F1" s="120"/>
      <c r="G1" s="120"/>
      <c r="H1" s="120"/>
      <c r="I1" s="120"/>
      <c r="J1" s="120"/>
      <c r="K1" s="120"/>
      <c r="L1" s="120"/>
      <c r="M1" s="120"/>
      <c r="N1" s="104"/>
    </row>
    <row r="2" spans="1:17" ht="22.5" customHeight="1">
      <c r="A2" s="121" t="s">
        <v>1</v>
      </c>
      <c r="B2" s="121"/>
      <c r="C2" s="121"/>
      <c r="D2" s="121"/>
      <c r="E2" s="121"/>
      <c r="F2" s="121"/>
      <c r="G2" s="121"/>
      <c r="H2" s="121"/>
      <c r="I2" s="121"/>
      <c r="J2" s="121"/>
      <c r="K2" s="74"/>
      <c r="L2" s="69"/>
      <c r="M2" s="77"/>
      <c r="N2" s="98"/>
    </row>
    <row r="3" spans="1:17" ht="68.25" customHeight="1">
      <c r="A3" s="44" t="s">
        <v>0</v>
      </c>
      <c r="B3" s="44" t="s">
        <v>1</v>
      </c>
      <c r="C3" s="44" t="s">
        <v>2</v>
      </c>
      <c r="D3" s="45" t="s">
        <v>3</v>
      </c>
      <c r="E3" s="46" t="s">
        <v>4</v>
      </c>
      <c r="F3" s="46" t="s">
        <v>5</v>
      </c>
      <c r="G3" s="46" t="s">
        <v>6</v>
      </c>
      <c r="H3" s="78" t="s">
        <v>162</v>
      </c>
      <c r="I3" s="79" t="s">
        <v>171</v>
      </c>
      <c r="J3" s="47" t="s">
        <v>167</v>
      </c>
      <c r="K3" s="47" t="s">
        <v>168</v>
      </c>
      <c r="L3" s="47" t="s">
        <v>169</v>
      </c>
      <c r="M3" s="47" t="s">
        <v>170</v>
      </c>
      <c r="N3" s="105"/>
    </row>
    <row r="4" spans="1:17" ht="14.25" customHeight="1">
      <c r="A4" s="2">
        <v>1</v>
      </c>
      <c r="B4" s="2">
        <v>2</v>
      </c>
      <c r="C4" s="2">
        <v>3</v>
      </c>
      <c r="D4" s="2"/>
      <c r="E4" s="2"/>
      <c r="F4" s="2"/>
      <c r="G4" s="2"/>
      <c r="H4" s="2">
        <v>4</v>
      </c>
      <c r="I4" s="2">
        <v>5</v>
      </c>
      <c r="J4" s="2">
        <v>6</v>
      </c>
      <c r="K4" s="2">
        <v>7</v>
      </c>
      <c r="L4" s="2">
        <v>8</v>
      </c>
      <c r="M4" s="2">
        <v>9</v>
      </c>
      <c r="N4" s="99"/>
    </row>
    <row r="5" spans="1:17" ht="65.099999999999994" customHeight="1">
      <c r="A5" s="125" t="s">
        <v>7</v>
      </c>
      <c r="B5" s="125"/>
      <c r="C5" s="125"/>
      <c r="D5" s="125"/>
      <c r="E5" s="125"/>
      <c r="F5" s="125"/>
      <c r="G5" s="125"/>
      <c r="H5" s="125"/>
      <c r="I5" s="125"/>
      <c r="J5" s="125"/>
      <c r="K5" s="125"/>
      <c r="L5" s="125"/>
      <c r="M5" s="125"/>
      <c r="N5" s="106"/>
    </row>
    <row r="6" spans="1:17" ht="50.25" customHeight="1">
      <c r="A6" s="3">
        <v>1</v>
      </c>
      <c r="B6" s="4" t="s">
        <v>204</v>
      </c>
      <c r="C6" s="3" t="s">
        <v>8</v>
      </c>
      <c r="D6" s="5" t="s">
        <v>9</v>
      </c>
      <c r="E6" s="6" t="str">
        <f t="shared" ref="E6:E21" si="0">CONCATENATE("02-1",LEFT(D6,1),"-")</f>
        <v>02-1O-</v>
      </c>
      <c r="F6" s="6" t="s">
        <v>10</v>
      </c>
      <c r="G6" s="7" t="str">
        <f>CONCATENATE(E6,F6)</f>
        <v>02-1O-001</v>
      </c>
      <c r="H6" s="14">
        <v>1220</v>
      </c>
      <c r="I6" s="75">
        <v>0.23</v>
      </c>
      <c r="J6" s="20"/>
      <c r="K6" s="20">
        <f>J6*1.23</f>
        <v>0</v>
      </c>
      <c r="L6" s="20">
        <f>SUM(H6*J6)</f>
        <v>0</v>
      </c>
      <c r="M6" s="76">
        <f>H6*K6</f>
        <v>0</v>
      </c>
      <c r="N6" s="107"/>
    </row>
    <row r="7" spans="1:17" ht="144" customHeight="1">
      <c r="A7" s="70">
        <v>2</v>
      </c>
      <c r="B7" s="118" t="s">
        <v>256</v>
      </c>
      <c r="C7" s="70" t="s">
        <v>11</v>
      </c>
      <c r="D7" s="71"/>
      <c r="E7" s="72"/>
      <c r="F7" s="72"/>
      <c r="G7" s="73"/>
      <c r="H7" s="80">
        <v>12</v>
      </c>
      <c r="I7" s="81">
        <v>0.23</v>
      </c>
      <c r="J7" s="82"/>
      <c r="K7" s="82">
        <f t="shared" ref="K7:K15" si="1">J7*1.23</f>
        <v>0</v>
      </c>
      <c r="L7" s="82">
        <f>SUM(H7*J7)</f>
        <v>0</v>
      </c>
      <c r="M7" s="110">
        <f t="shared" ref="M7:M16" si="2">H7*K7</f>
        <v>0</v>
      </c>
      <c r="N7" s="100"/>
      <c r="Q7" s="68"/>
    </row>
    <row r="8" spans="1:17" ht="122.25" customHeight="1">
      <c r="A8" s="70">
        <v>3</v>
      </c>
      <c r="B8" s="118" t="s">
        <v>247</v>
      </c>
      <c r="C8" s="70" t="s">
        <v>11</v>
      </c>
      <c r="D8" s="71"/>
      <c r="E8" s="72"/>
      <c r="F8" s="72"/>
      <c r="G8" s="73"/>
      <c r="H8" s="80">
        <v>24</v>
      </c>
      <c r="I8" s="81">
        <v>0.23</v>
      </c>
      <c r="J8" s="82"/>
      <c r="K8" s="82">
        <f t="shared" si="1"/>
        <v>0</v>
      </c>
      <c r="L8" s="82">
        <f t="shared" ref="L8:L14" si="3">SUM(H8*J8)</f>
        <v>0</v>
      </c>
      <c r="M8" s="110">
        <f t="shared" si="2"/>
        <v>0</v>
      </c>
      <c r="N8" s="100"/>
    </row>
    <row r="9" spans="1:17" ht="152.25" customHeight="1">
      <c r="A9" s="3">
        <v>4</v>
      </c>
      <c r="B9" s="4" t="s">
        <v>98</v>
      </c>
      <c r="C9" s="3" t="s">
        <v>11</v>
      </c>
      <c r="D9" s="5" t="s">
        <v>12</v>
      </c>
      <c r="E9" s="6" t="str">
        <f t="shared" si="0"/>
        <v>02-1P-</v>
      </c>
      <c r="F9" s="6" t="s">
        <v>10</v>
      </c>
      <c r="G9" s="7" t="str">
        <f t="shared" ref="G9:G114" si="4">CONCATENATE(E9,F9)</f>
        <v>02-1P-001</v>
      </c>
      <c r="H9" s="14">
        <v>270</v>
      </c>
      <c r="I9" s="75">
        <v>0.23</v>
      </c>
      <c r="J9" s="20"/>
      <c r="K9" s="20">
        <f t="shared" si="1"/>
        <v>0</v>
      </c>
      <c r="L9" s="20">
        <f>SUM(H9*J9)</f>
        <v>0</v>
      </c>
      <c r="M9" s="76">
        <f>H9*K9</f>
        <v>0</v>
      </c>
      <c r="N9" s="100"/>
    </row>
    <row r="10" spans="1:17" ht="132" customHeight="1">
      <c r="A10" s="3">
        <v>5</v>
      </c>
      <c r="B10" s="4" t="s">
        <v>99</v>
      </c>
      <c r="C10" s="3" t="s">
        <v>11</v>
      </c>
      <c r="D10" s="5"/>
      <c r="E10" s="6"/>
      <c r="F10" s="6"/>
      <c r="G10" s="7"/>
      <c r="H10" s="14">
        <v>10</v>
      </c>
      <c r="I10" s="75">
        <v>0.23</v>
      </c>
      <c r="J10" s="20"/>
      <c r="K10" s="20">
        <f t="shared" si="1"/>
        <v>0</v>
      </c>
      <c r="L10" s="20">
        <f t="shared" si="3"/>
        <v>0</v>
      </c>
      <c r="M10" s="76">
        <f t="shared" si="2"/>
        <v>0</v>
      </c>
      <c r="N10" s="100"/>
    </row>
    <row r="11" spans="1:17" ht="76.5" customHeight="1">
      <c r="A11" s="3">
        <v>6</v>
      </c>
      <c r="B11" s="4" t="s">
        <v>100</v>
      </c>
      <c r="C11" s="3" t="s">
        <v>11</v>
      </c>
      <c r="D11" s="5"/>
      <c r="E11" s="6"/>
      <c r="F11" s="6"/>
      <c r="G11" s="7"/>
      <c r="H11" s="14">
        <v>20</v>
      </c>
      <c r="I11" s="75">
        <v>0.23</v>
      </c>
      <c r="J11" s="20"/>
      <c r="K11" s="20">
        <f t="shared" si="1"/>
        <v>0</v>
      </c>
      <c r="L11" s="20">
        <f t="shared" si="3"/>
        <v>0</v>
      </c>
      <c r="M11" s="76">
        <f t="shared" si="2"/>
        <v>0</v>
      </c>
      <c r="N11" s="100"/>
    </row>
    <row r="12" spans="1:17" ht="96.75" customHeight="1">
      <c r="A12" s="3">
        <v>7</v>
      </c>
      <c r="B12" s="4" t="s">
        <v>101</v>
      </c>
      <c r="C12" s="3" t="s">
        <v>11</v>
      </c>
      <c r="D12" s="8" t="s">
        <v>96</v>
      </c>
      <c r="E12" s="9"/>
      <c r="F12" s="9"/>
      <c r="G12" s="10"/>
      <c r="H12" s="14">
        <v>20</v>
      </c>
      <c r="I12" s="75">
        <v>0.23</v>
      </c>
      <c r="J12" s="20"/>
      <c r="K12" s="20">
        <f t="shared" si="1"/>
        <v>0</v>
      </c>
      <c r="L12" s="20">
        <f t="shared" si="3"/>
        <v>0</v>
      </c>
      <c r="M12" s="76">
        <f t="shared" si="2"/>
        <v>0</v>
      </c>
      <c r="N12" s="100"/>
    </row>
    <row r="13" spans="1:17" ht="99.75" customHeight="1">
      <c r="A13" s="3">
        <v>8</v>
      </c>
      <c r="B13" s="4" t="s">
        <v>190</v>
      </c>
      <c r="C13" s="3" t="s">
        <v>11</v>
      </c>
      <c r="D13" s="5" t="s">
        <v>15</v>
      </c>
      <c r="E13" s="6" t="str">
        <f t="shared" si="0"/>
        <v>02-1P-</v>
      </c>
      <c r="F13" s="6" t="s">
        <v>16</v>
      </c>
      <c r="G13" s="7" t="str">
        <f t="shared" si="4"/>
        <v>02-1P-004</v>
      </c>
      <c r="H13" s="14">
        <v>600</v>
      </c>
      <c r="I13" s="75">
        <v>0.23</v>
      </c>
      <c r="J13" s="20"/>
      <c r="K13" s="20">
        <f t="shared" si="1"/>
        <v>0</v>
      </c>
      <c r="L13" s="20">
        <f t="shared" si="3"/>
        <v>0</v>
      </c>
      <c r="M13" s="76">
        <f t="shared" si="2"/>
        <v>0</v>
      </c>
      <c r="N13" s="100"/>
    </row>
    <row r="14" spans="1:17" ht="127.5" customHeight="1">
      <c r="A14" s="3">
        <v>9</v>
      </c>
      <c r="B14" s="12" t="s">
        <v>102</v>
      </c>
      <c r="C14" s="11" t="s">
        <v>11</v>
      </c>
      <c r="D14" s="5" t="s">
        <v>17</v>
      </c>
      <c r="E14" s="6" t="str">
        <f t="shared" si="0"/>
        <v>02-1P-</v>
      </c>
      <c r="F14" s="6" t="s">
        <v>18</v>
      </c>
      <c r="G14" s="7" t="str">
        <f t="shared" si="4"/>
        <v>02-1P-005</v>
      </c>
      <c r="H14" s="14">
        <v>10</v>
      </c>
      <c r="I14" s="75">
        <v>0.23</v>
      </c>
      <c r="J14" s="20"/>
      <c r="K14" s="20">
        <f t="shared" si="1"/>
        <v>0</v>
      </c>
      <c r="L14" s="20">
        <f t="shared" si="3"/>
        <v>0</v>
      </c>
      <c r="M14" s="76">
        <f t="shared" si="2"/>
        <v>0</v>
      </c>
      <c r="N14" s="100"/>
    </row>
    <row r="15" spans="1:17" ht="129" customHeight="1">
      <c r="A15" s="3">
        <v>10</v>
      </c>
      <c r="B15" s="4" t="s">
        <v>191</v>
      </c>
      <c r="C15" s="3" t="s">
        <v>11</v>
      </c>
      <c r="D15" s="13" t="s">
        <v>103</v>
      </c>
      <c r="E15" s="6" t="str">
        <f t="shared" si="0"/>
        <v>02-1P-</v>
      </c>
      <c r="F15" s="6" t="s">
        <v>19</v>
      </c>
      <c r="G15" s="7" t="str">
        <f t="shared" si="4"/>
        <v>02-1P-006</v>
      </c>
      <c r="H15" s="14">
        <v>800</v>
      </c>
      <c r="I15" s="75">
        <v>0.23</v>
      </c>
      <c r="J15" s="20"/>
      <c r="K15" s="20">
        <f t="shared" si="1"/>
        <v>0</v>
      </c>
      <c r="L15" s="20">
        <f>SUM(H15*J15)</f>
        <v>0</v>
      </c>
      <c r="M15" s="76">
        <f t="shared" si="2"/>
        <v>0</v>
      </c>
      <c r="N15" s="100"/>
    </row>
    <row r="16" spans="1:17" ht="122.25" customHeight="1">
      <c r="A16" s="3">
        <v>11</v>
      </c>
      <c r="B16" s="4" t="s">
        <v>192</v>
      </c>
      <c r="C16" s="3" t="s">
        <v>11</v>
      </c>
      <c r="D16" s="5" t="s">
        <v>20</v>
      </c>
      <c r="E16" s="6" t="str">
        <f t="shared" si="0"/>
        <v>02-1P-</v>
      </c>
      <c r="F16" s="6" t="s">
        <v>21</v>
      </c>
      <c r="G16" s="7" t="str">
        <f t="shared" si="4"/>
        <v>02-1P-007</v>
      </c>
      <c r="H16" s="14">
        <v>60</v>
      </c>
      <c r="I16" s="75">
        <v>0.23</v>
      </c>
      <c r="J16" s="20"/>
      <c r="K16" s="20">
        <f>J16*1.23</f>
        <v>0</v>
      </c>
      <c r="L16" s="20">
        <f>SUM(H16*J16)</f>
        <v>0</v>
      </c>
      <c r="M16" s="76">
        <f t="shared" si="2"/>
        <v>0</v>
      </c>
      <c r="N16" s="100"/>
    </row>
    <row r="17" spans="1:17" ht="65.099999999999994" customHeight="1">
      <c r="A17" s="126" t="s">
        <v>22</v>
      </c>
      <c r="B17" s="126"/>
      <c r="C17" s="126"/>
      <c r="D17" s="126"/>
      <c r="E17" s="126"/>
      <c r="F17" s="126"/>
      <c r="G17" s="126"/>
      <c r="H17" s="126"/>
      <c r="I17" s="126"/>
      <c r="J17" s="126"/>
      <c r="K17" s="126"/>
      <c r="L17" s="83"/>
      <c r="M17" s="109"/>
      <c r="N17" s="100"/>
    </row>
    <row r="18" spans="1:17" ht="176.25" customHeight="1">
      <c r="A18" s="3">
        <v>12</v>
      </c>
      <c r="B18" s="4" t="s">
        <v>104</v>
      </c>
      <c r="C18" s="39" t="s">
        <v>11</v>
      </c>
      <c r="D18" s="5" t="s">
        <v>25</v>
      </c>
      <c r="E18" s="6" t="str">
        <f t="shared" si="0"/>
        <v>02-1P-</v>
      </c>
      <c r="F18" s="6" t="s">
        <v>26</v>
      </c>
      <c r="G18" s="7" t="str">
        <f t="shared" si="4"/>
        <v>02-1P-009</v>
      </c>
      <c r="H18" s="14">
        <v>200</v>
      </c>
      <c r="I18" s="75">
        <v>0.23</v>
      </c>
      <c r="J18" s="84"/>
      <c r="K18" s="84">
        <f>J18*1.23</f>
        <v>0</v>
      </c>
      <c r="L18" s="20">
        <f t="shared" ref="L18:L25" si="5">SUM(H18*J18)</f>
        <v>0</v>
      </c>
      <c r="M18" s="76">
        <f>H18*K18</f>
        <v>0</v>
      </c>
      <c r="N18" s="100"/>
    </row>
    <row r="19" spans="1:17" ht="173.25" customHeight="1">
      <c r="A19" s="3">
        <v>13</v>
      </c>
      <c r="B19" s="4" t="s">
        <v>105</v>
      </c>
      <c r="C19" s="39" t="s">
        <v>11</v>
      </c>
      <c r="D19" s="5" t="s">
        <v>27</v>
      </c>
      <c r="E19" s="6" t="str">
        <f t="shared" si="0"/>
        <v>02-1P-</v>
      </c>
      <c r="F19" s="6" t="s">
        <v>28</v>
      </c>
      <c r="G19" s="7" t="str">
        <f t="shared" si="4"/>
        <v>02-1P-010</v>
      </c>
      <c r="H19" s="14">
        <v>10</v>
      </c>
      <c r="I19" s="75">
        <v>0.23</v>
      </c>
      <c r="J19" s="84"/>
      <c r="K19" s="84">
        <f t="shared" ref="K19:K20" si="6">J19*1.23</f>
        <v>0</v>
      </c>
      <c r="L19" s="20">
        <f t="shared" si="5"/>
        <v>0</v>
      </c>
      <c r="M19" s="76">
        <f t="shared" ref="M19:M24" si="7">H19*K19</f>
        <v>0</v>
      </c>
      <c r="N19" s="100"/>
    </row>
    <row r="20" spans="1:17" ht="156" customHeight="1">
      <c r="A20" s="3">
        <v>14</v>
      </c>
      <c r="B20" s="4" t="s">
        <v>106</v>
      </c>
      <c r="C20" s="39" t="s">
        <v>11</v>
      </c>
      <c r="D20" s="122"/>
      <c r="E20" s="122"/>
      <c r="F20" s="122"/>
      <c r="G20" s="122"/>
      <c r="H20" s="14">
        <v>20</v>
      </c>
      <c r="I20" s="75">
        <v>0.23</v>
      </c>
      <c r="J20" s="84"/>
      <c r="K20" s="84">
        <f t="shared" si="6"/>
        <v>0</v>
      </c>
      <c r="L20" s="20">
        <f t="shared" si="5"/>
        <v>0</v>
      </c>
      <c r="M20" s="76">
        <f t="shared" si="7"/>
        <v>0</v>
      </c>
      <c r="N20" s="100"/>
    </row>
    <row r="21" spans="1:17" ht="165" customHeight="1">
      <c r="A21" s="3">
        <v>15</v>
      </c>
      <c r="B21" s="4" t="s">
        <v>193</v>
      </c>
      <c r="C21" s="39" t="s">
        <v>11</v>
      </c>
      <c r="D21" s="5" t="s">
        <v>29</v>
      </c>
      <c r="E21" s="6" t="str">
        <f t="shared" si="0"/>
        <v>02-1Z-</v>
      </c>
      <c r="F21" s="6" t="s">
        <v>13</v>
      </c>
      <c r="G21" s="15" t="str">
        <f t="shared" si="4"/>
        <v>02-1Z-002</v>
      </c>
      <c r="H21" s="14">
        <v>360</v>
      </c>
      <c r="I21" s="85">
        <v>0.08</v>
      </c>
      <c r="J21" s="84"/>
      <c r="K21" s="84">
        <f>J21*1.08</f>
        <v>0</v>
      </c>
      <c r="L21" s="20">
        <f t="shared" si="5"/>
        <v>0</v>
      </c>
      <c r="M21" s="76">
        <f t="shared" si="7"/>
        <v>0</v>
      </c>
      <c r="N21" s="100"/>
      <c r="Q21" s="68"/>
    </row>
    <row r="22" spans="1:17" ht="192" customHeight="1">
      <c r="A22" s="3">
        <v>16</v>
      </c>
      <c r="B22" s="48" t="s">
        <v>194</v>
      </c>
      <c r="C22" s="39" t="s">
        <v>11</v>
      </c>
      <c r="D22" s="16"/>
      <c r="E22" s="16"/>
      <c r="F22" s="16"/>
      <c r="G22" s="16"/>
      <c r="H22" s="14">
        <v>3</v>
      </c>
      <c r="I22" s="85">
        <v>0.08</v>
      </c>
      <c r="J22" s="84"/>
      <c r="K22" s="84">
        <f>J22*1.08</f>
        <v>0</v>
      </c>
      <c r="L22" s="20">
        <f t="shared" si="5"/>
        <v>0</v>
      </c>
      <c r="M22" s="76">
        <f t="shared" si="7"/>
        <v>0</v>
      </c>
      <c r="N22" s="100"/>
    </row>
    <row r="23" spans="1:17" ht="190.5" customHeight="1">
      <c r="A23" s="3">
        <v>17</v>
      </c>
      <c r="B23" s="48" t="s">
        <v>226</v>
      </c>
      <c r="C23" s="39" t="s">
        <v>11</v>
      </c>
      <c r="D23" s="16"/>
      <c r="E23" s="16"/>
      <c r="F23" s="16"/>
      <c r="G23" s="16"/>
      <c r="H23" s="14">
        <v>6</v>
      </c>
      <c r="I23" s="85">
        <v>0.08</v>
      </c>
      <c r="J23" s="84"/>
      <c r="K23" s="84">
        <f>J23*1.08</f>
        <v>0</v>
      </c>
      <c r="L23" s="20">
        <f t="shared" si="5"/>
        <v>0</v>
      </c>
      <c r="M23" s="76">
        <f t="shared" si="7"/>
        <v>0</v>
      </c>
      <c r="N23" s="100"/>
    </row>
    <row r="24" spans="1:17" ht="90">
      <c r="A24" s="3">
        <v>18</v>
      </c>
      <c r="B24" s="17" t="s">
        <v>107</v>
      </c>
      <c r="C24" s="65" t="s">
        <v>11</v>
      </c>
      <c r="D24" s="5" t="s">
        <v>30</v>
      </c>
      <c r="E24" s="6" t="str">
        <f>CONCATENATE("02-1",LEFT(D24,1),"-")</f>
        <v>02-1Z-</v>
      </c>
      <c r="F24" s="6" t="s">
        <v>14</v>
      </c>
      <c r="G24" s="15" t="str">
        <f t="shared" si="4"/>
        <v>02-1Z-003</v>
      </c>
      <c r="H24" s="14">
        <v>110</v>
      </c>
      <c r="I24" s="75">
        <v>0.23</v>
      </c>
      <c r="J24" s="84"/>
      <c r="K24" s="84">
        <f>J24*1.23</f>
        <v>0</v>
      </c>
      <c r="L24" s="20">
        <f t="shared" si="5"/>
        <v>0</v>
      </c>
      <c r="M24" s="76">
        <f t="shared" si="7"/>
        <v>0</v>
      </c>
      <c r="N24" s="100"/>
    </row>
    <row r="25" spans="1:17" ht="144.75" customHeight="1">
      <c r="A25" s="3">
        <v>19</v>
      </c>
      <c r="B25" s="4" t="s">
        <v>195</v>
      </c>
      <c r="C25" s="39" t="s">
        <v>11</v>
      </c>
      <c r="D25" s="5" t="s">
        <v>31</v>
      </c>
      <c r="E25" s="6" t="str">
        <f t="shared" ref="E25:E127" si="8">CONCATENATE("02-1",LEFT(D25,1),"-")</f>
        <v>02-1M-</v>
      </c>
      <c r="F25" s="6" t="s">
        <v>10</v>
      </c>
      <c r="G25" s="19" t="str">
        <f t="shared" si="4"/>
        <v>02-1M-001</v>
      </c>
      <c r="H25" s="14">
        <v>240</v>
      </c>
      <c r="I25" s="75">
        <v>0.23</v>
      </c>
      <c r="J25" s="84"/>
      <c r="K25" s="84">
        <f>J25*1.23</f>
        <v>0</v>
      </c>
      <c r="L25" s="20">
        <f t="shared" si="5"/>
        <v>0</v>
      </c>
      <c r="M25" s="76">
        <f>H25*K25</f>
        <v>0</v>
      </c>
      <c r="N25" s="100"/>
    </row>
    <row r="26" spans="1:17" ht="65.099999999999994" customHeight="1">
      <c r="A26" s="123" t="s">
        <v>163</v>
      </c>
      <c r="B26" s="123"/>
      <c r="C26" s="123"/>
      <c r="D26" s="123"/>
      <c r="E26" s="123"/>
      <c r="F26" s="123"/>
      <c r="G26" s="123"/>
      <c r="H26" s="123"/>
      <c r="I26" s="123"/>
      <c r="J26" s="123"/>
      <c r="K26" s="123"/>
      <c r="L26" s="86"/>
      <c r="M26" s="109"/>
      <c r="N26" s="100"/>
    </row>
    <row r="27" spans="1:17" ht="135.75" customHeight="1">
      <c r="A27" s="3">
        <v>20</v>
      </c>
      <c r="B27" s="4" t="s">
        <v>245</v>
      </c>
      <c r="C27" s="3" t="s">
        <v>11</v>
      </c>
      <c r="D27" s="5" t="s">
        <v>32</v>
      </c>
      <c r="E27" s="6" t="str">
        <f t="shared" si="8"/>
        <v>02-1P-</v>
      </c>
      <c r="F27" s="6" t="s">
        <v>33</v>
      </c>
      <c r="G27" s="7" t="str">
        <f t="shared" si="4"/>
        <v>02-1P-011</v>
      </c>
      <c r="H27" s="14">
        <v>500</v>
      </c>
      <c r="I27" s="75">
        <v>0.23</v>
      </c>
      <c r="J27" s="20"/>
      <c r="K27" s="20">
        <f>J27*1.23</f>
        <v>0</v>
      </c>
      <c r="L27" s="20">
        <f t="shared" ref="L27:L40" si="9">SUM(H27*J27)</f>
        <v>0</v>
      </c>
      <c r="M27" s="76">
        <f>H27*K27</f>
        <v>0</v>
      </c>
      <c r="N27" s="100"/>
    </row>
    <row r="28" spans="1:17" ht="208.5" customHeight="1">
      <c r="A28" s="3">
        <v>21</v>
      </c>
      <c r="B28" s="51" t="s">
        <v>108</v>
      </c>
      <c r="C28" s="3" t="s">
        <v>11</v>
      </c>
      <c r="D28" s="5" t="s">
        <v>34</v>
      </c>
      <c r="E28" s="6" t="str">
        <f t="shared" si="8"/>
        <v>02-1P-</v>
      </c>
      <c r="F28" s="6" t="s">
        <v>35</v>
      </c>
      <c r="G28" s="7" t="str">
        <f t="shared" si="4"/>
        <v>02-1P-012</v>
      </c>
      <c r="H28" s="14">
        <v>60</v>
      </c>
      <c r="I28" s="75">
        <v>0.23</v>
      </c>
      <c r="J28" s="20"/>
      <c r="K28" s="20">
        <f t="shared" ref="K28:K39" si="10">J28*1.23</f>
        <v>0</v>
      </c>
      <c r="L28" s="20">
        <f t="shared" si="9"/>
        <v>0</v>
      </c>
      <c r="M28" s="76">
        <f t="shared" ref="M28:M63" si="11">H28*K28</f>
        <v>0</v>
      </c>
      <c r="N28" s="100"/>
    </row>
    <row r="29" spans="1:17" ht="126.75" customHeight="1">
      <c r="A29" s="3">
        <v>22</v>
      </c>
      <c r="B29" s="17" t="s">
        <v>227</v>
      </c>
      <c r="C29" s="3" t="s">
        <v>23</v>
      </c>
      <c r="D29" s="5" t="s">
        <v>36</v>
      </c>
      <c r="E29" s="6" t="str">
        <f t="shared" si="8"/>
        <v>02-1P-</v>
      </c>
      <c r="F29" s="6" t="s">
        <v>37</v>
      </c>
      <c r="G29" s="7" t="str">
        <f t="shared" si="4"/>
        <v>02-1P-013</v>
      </c>
      <c r="H29" s="14">
        <v>900</v>
      </c>
      <c r="I29" s="75">
        <v>0.23</v>
      </c>
      <c r="J29" s="20"/>
      <c r="K29" s="20">
        <f t="shared" si="10"/>
        <v>0</v>
      </c>
      <c r="L29" s="20">
        <f t="shared" si="9"/>
        <v>0</v>
      </c>
      <c r="M29" s="76">
        <f t="shared" si="11"/>
        <v>0</v>
      </c>
      <c r="N29" s="100"/>
    </row>
    <row r="30" spans="1:17" ht="123" customHeight="1">
      <c r="A30" s="3">
        <v>23</v>
      </c>
      <c r="B30" s="4" t="s">
        <v>109</v>
      </c>
      <c r="C30" s="3" t="s">
        <v>11</v>
      </c>
      <c r="D30" s="5" t="s">
        <v>38</v>
      </c>
      <c r="E30" s="6" t="str">
        <f t="shared" si="8"/>
        <v>02-1P-</v>
      </c>
      <c r="F30" s="6" t="s">
        <v>39</v>
      </c>
      <c r="G30" s="7" t="str">
        <f t="shared" si="4"/>
        <v>02-1P-014</v>
      </c>
      <c r="H30" s="14">
        <v>200</v>
      </c>
      <c r="I30" s="75">
        <v>0.23</v>
      </c>
      <c r="J30" s="20"/>
      <c r="K30" s="20">
        <f t="shared" si="10"/>
        <v>0</v>
      </c>
      <c r="L30" s="20">
        <f t="shared" si="9"/>
        <v>0</v>
      </c>
      <c r="M30" s="76">
        <f t="shared" si="11"/>
        <v>0</v>
      </c>
      <c r="N30" s="100"/>
    </row>
    <row r="31" spans="1:17" ht="100.5" customHeight="1">
      <c r="A31" s="3">
        <v>24</v>
      </c>
      <c r="B31" s="4" t="s">
        <v>110</v>
      </c>
      <c r="C31" s="3" t="s">
        <v>11</v>
      </c>
      <c r="D31" s="5" t="s">
        <v>40</v>
      </c>
      <c r="E31" s="6" t="str">
        <f t="shared" si="8"/>
        <v>02-1O-</v>
      </c>
      <c r="F31" s="6" t="s">
        <v>13</v>
      </c>
      <c r="G31" s="7" t="str">
        <f t="shared" si="4"/>
        <v>02-1O-002</v>
      </c>
      <c r="H31" s="14">
        <v>300</v>
      </c>
      <c r="I31" s="75">
        <v>0.23</v>
      </c>
      <c r="J31" s="20"/>
      <c r="K31" s="20">
        <f t="shared" si="10"/>
        <v>0</v>
      </c>
      <c r="L31" s="20">
        <f t="shared" si="9"/>
        <v>0</v>
      </c>
      <c r="M31" s="76">
        <f t="shared" si="11"/>
        <v>0</v>
      </c>
      <c r="N31" s="100"/>
    </row>
    <row r="32" spans="1:17" ht="127.5" customHeight="1">
      <c r="A32" s="3">
        <v>25</v>
      </c>
      <c r="B32" s="4" t="s">
        <v>111</v>
      </c>
      <c r="C32" s="3" t="s">
        <v>23</v>
      </c>
      <c r="D32" s="5" t="s">
        <v>41</v>
      </c>
      <c r="E32" s="6" t="str">
        <f t="shared" si="8"/>
        <v>02-1T-</v>
      </c>
      <c r="F32" s="6" t="s">
        <v>10</v>
      </c>
      <c r="G32" s="15" t="str">
        <f t="shared" si="4"/>
        <v>02-1T-001</v>
      </c>
      <c r="H32" s="14">
        <v>8</v>
      </c>
      <c r="I32" s="75">
        <v>0.23</v>
      </c>
      <c r="J32" s="20"/>
      <c r="K32" s="20">
        <f>J32*1.23</f>
        <v>0</v>
      </c>
      <c r="L32" s="20">
        <f t="shared" si="9"/>
        <v>0</v>
      </c>
      <c r="M32" s="76">
        <f t="shared" si="11"/>
        <v>0</v>
      </c>
      <c r="N32" s="100"/>
    </row>
    <row r="33" spans="1:14" ht="68.25" customHeight="1">
      <c r="A33" s="3">
        <v>26</v>
      </c>
      <c r="B33" s="4" t="s">
        <v>112</v>
      </c>
      <c r="C33" s="3" t="s">
        <v>11</v>
      </c>
      <c r="D33" s="5"/>
      <c r="E33" s="6"/>
      <c r="F33" s="6"/>
      <c r="G33" s="15"/>
      <c r="H33" s="14">
        <v>2</v>
      </c>
      <c r="I33" s="75">
        <v>0.23</v>
      </c>
      <c r="J33" s="20"/>
      <c r="K33" s="20">
        <f t="shared" si="10"/>
        <v>0</v>
      </c>
      <c r="L33" s="20">
        <f t="shared" si="9"/>
        <v>0</v>
      </c>
      <c r="M33" s="76">
        <f t="shared" si="11"/>
        <v>0</v>
      </c>
      <c r="N33" s="100"/>
    </row>
    <row r="34" spans="1:14" ht="144.75" customHeight="1">
      <c r="A34" s="3">
        <v>27</v>
      </c>
      <c r="B34" s="17" t="s">
        <v>113</v>
      </c>
      <c r="C34" s="3" t="s">
        <v>11</v>
      </c>
      <c r="D34" s="5"/>
      <c r="E34" s="6"/>
      <c r="F34" s="6"/>
      <c r="G34" s="15"/>
      <c r="H34" s="14">
        <v>2</v>
      </c>
      <c r="I34" s="75">
        <v>0.23</v>
      </c>
      <c r="J34" s="20"/>
      <c r="K34" s="20">
        <f t="shared" si="10"/>
        <v>0</v>
      </c>
      <c r="L34" s="20">
        <f t="shared" si="9"/>
        <v>0</v>
      </c>
      <c r="M34" s="76">
        <f t="shared" si="11"/>
        <v>0</v>
      </c>
      <c r="N34" s="100"/>
    </row>
    <row r="35" spans="1:14" ht="129.75" customHeight="1">
      <c r="A35" s="3">
        <v>28</v>
      </c>
      <c r="B35" s="4" t="s">
        <v>114</v>
      </c>
      <c r="C35" s="3" t="s">
        <v>23</v>
      </c>
      <c r="D35" s="5" t="s">
        <v>42</v>
      </c>
      <c r="E35" s="6" t="str">
        <f t="shared" si="8"/>
        <v>02-1W-</v>
      </c>
      <c r="F35" s="6" t="s">
        <v>10</v>
      </c>
      <c r="G35" s="15" t="str">
        <f t="shared" si="4"/>
        <v>02-1W-001</v>
      </c>
      <c r="H35" s="14">
        <v>132</v>
      </c>
      <c r="I35" s="75">
        <v>0.23</v>
      </c>
      <c r="J35" s="20"/>
      <c r="K35" s="20">
        <f>J35*1.23</f>
        <v>0</v>
      </c>
      <c r="L35" s="20">
        <f t="shared" si="9"/>
        <v>0</v>
      </c>
      <c r="M35" s="76">
        <f t="shared" si="11"/>
        <v>0</v>
      </c>
      <c r="N35" s="100"/>
    </row>
    <row r="36" spans="1:14" ht="119.25" customHeight="1">
      <c r="A36" s="3">
        <v>29</v>
      </c>
      <c r="B36" s="4" t="s">
        <v>115</v>
      </c>
      <c r="C36" s="3" t="s">
        <v>23</v>
      </c>
      <c r="D36" s="5" t="s">
        <v>43</v>
      </c>
      <c r="E36" s="6" t="str">
        <f t="shared" si="8"/>
        <v>02-1W-</v>
      </c>
      <c r="F36" s="6" t="s">
        <v>13</v>
      </c>
      <c r="G36" s="15" t="str">
        <f t="shared" si="4"/>
        <v>02-1W-002</v>
      </c>
      <c r="H36" s="14">
        <v>448</v>
      </c>
      <c r="I36" s="75">
        <v>0.23</v>
      </c>
      <c r="J36" s="20"/>
      <c r="K36" s="20">
        <f t="shared" si="10"/>
        <v>0</v>
      </c>
      <c r="L36" s="20">
        <f t="shared" si="9"/>
        <v>0</v>
      </c>
      <c r="M36" s="76">
        <f t="shared" si="11"/>
        <v>0</v>
      </c>
      <c r="N36" s="100"/>
    </row>
    <row r="37" spans="1:14" ht="75" customHeight="1">
      <c r="A37" s="3">
        <v>30</v>
      </c>
      <c r="B37" s="4" t="s">
        <v>116</v>
      </c>
      <c r="C37" s="3" t="s">
        <v>23</v>
      </c>
      <c r="D37" s="5" t="s">
        <v>44</v>
      </c>
      <c r="E37" s="6" t="str">
        <f t="shared" si="8"/>
        <v>02-1W-</v>
      </c>
      <c r="F37" s="6" t="s">
        <v>14</v>
      </c>
      <c r="G37" s="15" t="str">
        <f t="shared" si="4"/>
        <v>02-1W-003</v>
      </c>
      <c r="H37" s="14">
        <v>200</v>
      </c>
      <c r="I37" s="75">
        <v>0.23</v>
      </c>
      <c r="J37" s="20"/>
      <c r="K37" s="20">
        <f t="shared" si="10"/>
        <v>0</v>
      </c>
      <c r="L37" s="20">
        <f t="shared" si="9"/>
        <v>0</v>
      </c>
      <c r="M37" s="76">
        <f t="shared" si="11"/>
        <v>0</v>
      </c>
      <c r="N37" s="100"/>
    </row>
    <row r="38" spans="1:14" ht="85.5" customHeight="1">
      <c r="A38" s="3">
        <v>31</v>
      </c>
      <c r="B38" s="4" t="s">
        <v>117</v>
      </c>
      <c r="C38" s="3" t="s">
        <v>23</v>
      </c>
      <c r="D38" s="5" t="s">
        <v>45</v>
      </c>
      <c r="E38" s="6"/>
      <c r="F38" s="6"/>
      <c r="G38" s="7"/>
      <c r="H38" s="14">
        <v>50</v>
      </c>
      <c r="I38" s="75">
        <v>0.23</v>
      </c>
      <c r="J38" s="20"/>
      <c r="K38" s="20">
        <f t="shared" si="10"/>
        <v>0</v>
      </c>
      <c r="L38" s="20">
        <f t="shared" si="9"/>
        <v>0</v>
      </c>
      <c r="M38" s="76">
        <f t="shared" si="11"/>
        <v>0</v>
      </c>
      <c r="N38" s="100"/>
    </row>
    <row r="39" spans="1:14" ht="71.25" customHeight="1">
      <c r="A39" s="3">
        <v>32</v>
      </c>
      <c r="B39" s="4" t="s">
        <v>118</v>
      </c>
      <c r="C39" s="3" t="s">
        <v>23</v>
      </c>
      <c r="D39" s="5" t="s">
        <v>46</v>
      </c>
      <c r="E39" s="6" t="str">
        <f t="shared" si="8"/>
        <v>02-1D-</v>
      </c>
      <c r="F39" s="6" t="s">
        <v>10</v>
      </c>
      <c r="G39" s="15" t="str">
        <f t="shared" si="4"/>
        <v>02-1D-001</v>
      </c>
      <c r="H39" s="14">
        <v>28</v>
      </c>
      <c r="I39" s="75">
        <v>0.23</v>
      </c>
      <c r="J39" s="20"/>
      <c r="K39" s="20">
        <f t="shared" si="10"/>
        <v>0</v>
      </c>
      <c r="L39" s="20">
        <f t="shared" si="9"/>
        <v>0</v>
      </c>
      <c r="M39" s="76">
        <f t="shared" si="11"/>
        <v>0</v>
      </c>
      <c r="N39" s="100"/>
    </row>
    <row r="40" spans="1:14" ht="41.25" customHeight="1">
      <c r="A40" s="3">
        <v>33</v>
      </c>
      <c r="B40" s="49" t="s">
        <v>176</v>
      </c>
      <c r="C40" s="3" t="s">
        <v>11</v>
      </c>
      <c r="D40" s="5"/>
      <c r="E40" s="6"/>
      <c r="F40" s="6"/>
      <c r="G40" s="15"/>
      <c r="H40" s="14">
        <v>10</v>
      </c>
      <c r="I40" s="75">
        <v>0.23</v>
      </c>
      <c r="J40" s="20"/>
      <c r="K40" s="20">
        <f>J40*1.23</f>
        <v>0</v>
      </c>
      <c r="L40" s="20">
        <f t="shared" si="9"/>
        <v>0</v>
      </c>
      <c r="M40" s="76">
        <f t="shared" si="11"/>
        <v>0</v>
      </c>
      <c r="N40" s="100"/>
    </row>
    <row r="41" spans="1:14" ht="42.75" customHeight="1">
      <c r="A41" s="124" t="s">
        <v>202</v>
      </c>
      <c r="B41" s="124"/>
      <c r="C41" s="124"/>
      <c r="D41" s="124"/>
      <c r="E41" s="124"/>
      <c r="F41" s="124"/>
      <c r="G41" s="124"/>
      <c r="H41" s="124"/>
      <c r="I41" s="124"/>
      <c r="J41" s="124"/>
      <c r="K41" s="124"/>
      <c r="L41" s="111"/>
      <c r="M41" s="109"/>
      <c r="N41" s="100"/>
    </row>
    <row r="42" spans="1:14" ht="39.75" customHeight="1">
      <c r="A42" s="3">
        <v>34</v>
      </c>
      <c r="B42" s="53" t="s">
        <v>198</v>
      </c>
      <c r="C42" s="3" t="s">
        <v>23</v>
      </c>
      <c r="D42" s="5"/>
      <c r="E42" s="6"/>
      <c r="F42" s="6"/>
      <c r="G42" s="15"/>
      <c r="H42" s="14">
        <v>3</v>
      </c>
      <c r="I42" s="75">
        <v>0.23</v>
      </c>
      <c r="J42" s="20"/>
      <c r="K42" s="20">
        <f>J42*1.23</f>
        <v>0</v>
      </c>
      <c r="L42" s="20">
        <f t="shared" ref="L42:L63" si="12">SUM(H42*J42)</f>
        <v>0</v>
      </c>
      <c r="M42" s="76">
        <f t="shared" si="11"/>
        <v>0</v>
      </c>
      <c r="N42" s="100"/>
    </row>
    <row r="43" spans="1:14" ht="34.5" customHeight="1">
      <c r="A43" s="3">
        <v>35</v>
      </c>
      <c r="B43" s="52" t="s">
        <v>177</v>
      </c>
      <c r="C43" s="3" t="s">
        <v>11</v>
      </c>
      <c r="D43" s="5"/>
      <c r="E43" s="6"/>
      <c r="F43" s="6"/>
      <c r="G43" s="15"/>
      <c r="H43" s="14">
        <v>4</v>
      </c>
      <c r="I43" s="75">
        <v>0.23</v>
      </c>
      <c r="J43" s="20"/>
      <c r="K43" s="20">
        <f t="shared" ref="K43:K63" si="13">J43*1.23</f>
        <v>0</v>
      </c>
      <c r="L43" s="20">
        <f t="shared" si="12"/>
        <v>0</v>
      </c>
      <c r="M43" s="76">
        <f t="shared" si="11"/>
        <v>0</v>
      </c>
      <c r="N43" s="100"/>
    </row>
    <row r="44" spans="1:14" ht="40.5" customHeight="1">
      <c r="A44" s="3">
        <v>36</v>
      </c>
      <c r="B44" s="52" t="s">
        <v>178</v>
      </c>
      <c r="C44" s="3" t="s">
        <v>11</v>
      </c>
      <c r="D44" s="5"/>
      <c r="E44" s="6"/>
      <c r="F44" s="6"/>
      <c r="G44" s="15"/>
      <c r="H44" s="14">
        <v>4</v>
      </c>
      <c r="I44" s="75">
        <v>0.23</v>
      </c>
      <c r="J44" s="20"/>
      <c r="K44" s="20">
        <f t="shared" si="13"/>
        <v>0</v>
      </c>
      <c r="L44" s="20">
        <f t="shared" si="12"/>
        <v>0</v>
      </c>
      <c r="M44" s="76">
        <f t="shared" si="11"/>
        <v>0</v>
      </c>
      <c r="N44" s="100"/>
    </row>
    <row r="45" spans="1:14" ht="32.25" customHeight="1">
      <c r="A45" s="3">
        <v>37</v>
      </c>
      <c r="B45" s="52" t="s">
        <v>179</v>
      </c>
      <c r="C45" s="3" t="s">
        <v>11</v>
      </c>
      <c r="D45" s="5"/>
      <c r="E45" s="6"/>
      <c r="F45" s="6"/>
      <c r="G45" s="15"/>
      <c r="H45" s="14">
        <v>5</v>
      </c>
      <c r="I45" s="75">
        <v>0.23</v>
      </c>
      <c r="J45" s="20"/>
      <c r="K45" s="20">
        <f t="shared" si="13"/>
        <v>0</v>
      </c>
      <c r="L45" s="20">
        <f t="shared" si="12"/>
        <v>0</v>
      </c>
      <c r="M45" s="76">
        <f t="shared" si="11"/>
        <v>0</v>
      </c>
      <c r="N45" s="100"/>
    </row>
    <row r="46" spans="1:14" ht="52.5" customHeight="1">
      <c r="A46" s="3">
        <v>38</v>
      </c>
      <c r="B46" s="48" t="s">
        <v>180</v>
      </c>
      <c r="C46" s="21" t="s">
        <v>23</v>
      </c>
      <c r="D46" s="5"/>
      <c r="E46" s="6"/>
      <c r="F46" s="6"/>
      <c r="G46" s="15"/>
      <c r="H46" s="14">
        <v>2</v>
      </c>
      <c r="I46" s="75">
        <v>0.23</v>
      </c>
      <c r="J46" s="20"/>
      <c r="K46" s="20">
        <f t="shared" si="13"/>
        <v>0</v>
      </c>
      <c r="L46" s="20">
        <f t="shared" si="12"/>
        <v>0</v>
      </c>
      <c r="M46" s="76">
        <f t="shared" si="11"/>
        <v>0</v>
      </c>
      <c r="N46" s="100"/>
    </row>
    <row r="47" spans="1:14" ht="66.75" customHeight="1">
      <c r="A47" s="3">
        <v>39</v>
      </c>
      <c r="B47" s="48" t="s">
        <v>181</v>
      </c>
      <c r="C47" s="11" t="s">
        <v>23</v>
      </c>
      <c r="D47" s="5"/>
      <c r="E47" s="6"/>
      <c r="F47" s="6"/>
      <c r="G47" s="15"/>
      <c r="H47" s="14">
        <v>2</v>
      </c>
      <c r="I47" s="75">
        <v>0.23</v>
      </c>
      <c r="J47" s="20"/>
      <c r="K47" s="20">
        <f t="shared" si="13"/>
        <v>0</v>
      </c>
      <c r="L47" s="20">
        <f t="shared" si="12"/>
        <v>0</v>
      </c>
      <c r="M47" s="76">
        <f t="shared" si="11"/>
        <v>0</v>
      </c>
      <c r="N47" s="100"/>
    </row>
    <row r="48" spans="1:14" ht="62.25" customHeight="1">
      <c r="A48" s="3">
        <v>40</v>
      </c>
      <c r="B48" s="48" t="s">
        <v>182</v>
      </c>
      <c r="C48" s="11" t="s">
        <v>11</v>
      </c>
      <c r="D48" s="5"/>
      <c r="E48" s="6"/>
      <c r="F48" s="6"/>
      <c r="G48" s="15"/>
      <c r="H48" s="14">
        <v>2</v>
      </c>
      <c r="I48" s="75">
        <v>0.23</v>
      </c>
      <c r="J48" s="20"/>
      <c r="K48" s="20">
        <f t="shared" si="13"/>
        <v>0</v>
      </c>
      <c r="L48" s="20">
        <f t="shared" si="12"/>
        <v>0</v>
      </c>
      <c r="M48" s="76">
        <f t="shared" si="11"/>
        <v>0</v>
      </c>
      <c r="N48" s="100"/>
    </row>
    <row r="49" spans="1:14" ht="60" customHeight="1">
      <c r="A49" s="3">
        <v>41</v>
      </c>
      <c r="B49" s="50" t="s">
        <v>183</v>
      </c>
      <c r="C49" s="11" t="s">
        <v>23</v>
      </c>
      <c r="D49" s="5"/>
      <c r="E49" s="6"/>
      <c r="F49" s="6"/>
      <c r="G49" s="15"/>
      <c r="H49" s="14">
        <v>2</v>
      </c>
      <c r="I49" s="75">
        <v>0.23</v>
      </c>
      <c r="J49" s="20"/>
      <c r="K49" s="20">
        <f t="shared" si="13"/>
        <v>0</v>
      </c>
      <c r="L49" s="20">
        <f t="shared" si="12"/>
        <v>0</v>
      </c>
      <c r="M49" s="76">
        <f t="shared" si="11"/>
        <v>0</v>
      </c>
      <c r="N49" s="100"/>
    </row>
    <row r="50" spans="1:14" ht="51.75" customHeight="1">
      <c r="A50" s="3">
        <v>42</v>
      </c>
      <c r="B50" s="50" t="s">
        <v>184</v>
      </c>
      <c r="C50" s="11" t="s">
        <v>11</v>
      </c>
      <c r="D50" s="5"/>
      <c r="E50" s="6"/>
      <c r="F50" s="6"/>
      <c r="G50" s="15"/>
      <c r="H50" s="14">
        <v>2</v>
      </c>
      <c r="I50" s="75">
        <v>0.23</v>
      </c>
      <c r="J50" s="20"/>
      <c r="K50" s="20">
        <f t="shared" si="13"/>
        <v>0</v>
      </c>
      <c r="L50" s="20">
        <f t="shared" si="12"/>
        <v>0</v>
      </c>
      <c r="M50" s="76">
        <f t="shared" si="11"/>
        <v>0</v>
      </c>
      <c r="N50" s="100"/>
    </row>
    <row r="51" spans="1:14" ht="44.25" customHeight="1">
      <c r="A51" s="3">
        <v>43</v>
      </c>
      <c r="B51" s="50" t="s">
        <v>203</v>
      </c>
      <c r="C51" s="11" t="s">
        <v>23</v>
      </c>
      <c r="D51" s="5"/>
      <c r="E51" s="6"/>
      <c r="F51" s="6"/>
      <c r="G51" s="15"/>
      <c r="H51" s="14">
        <v>2</v>
      </c>
      <c r="I51" s="75">
        <v>0.23</v>
      </c>
      <c r="J51" s="20"/>
      <c r="K51" s="20">
        <f>J51*1.23</f>
        <v>0</v>
      </c>
      <c r="L51" s="20">
        <f t="shared" si="12"/>
        <v>0</v>
      </c>
      <c r="M51" s="76">
        <f t="shared" si="11"/>
        <v>0</v>
      </c>
      <c r="N51" s="100"/>
    </row>
    <row r="52" spans="1:14" ht="57" customHeight="1">
      <c r="A52" s="3">
        <v>44</v>
      </c>
      <c r="B52" s="50" t="s">
        <v>185</v>
      </c>
      <c r="C52" s="11" t="s">
        <v>11</v>
      </c>
      <c r="D52" s="5"/>
      <c r="E52" s="6"/>
      <c r="F52" s="6"/>
      <c r="G52" s="15"/>
      <c r="H52" s="14">
        <v>2</v>
      </c>
      <c r="I52" s="75">
        <v>0.23</v>
      </c>
      <c r="J52" s="20"/>
      <c r="K52" s="20">
        <f t="shared" si="13"/>
        <v>0</v>
      </c>
      <c r="L52" s="20">
        <f t="shared" si="12"/>
        <v>0</v>
      </c>
      <c r="M52" s="76">
        <f t="shared" si="11"/>
        <v>0</v>
      </c>
      <c r="N52" s="100"/>
    </row>
    <row r="53" spans="1:14" ht="108" customHeight="1">
      <c r="A53" s="3">
        <v>45</v>
      </c>
      <c r="B53" s="48" t="s">
        <v>186</v>
      </c>
      <c r="C53" s="11" t="s">
        <v>23</v>
      </c>
      <c r="D53" s="5"/>
      <c r="E53" s="6"/>
      <c r="F53" s="6"/>
      <c r="G53" s="15"/>
      <c r="H53" s="14">
        <v>2</v>
      </c>
      <c r="I53" s="75">
        <v>0.23</v>
      </c>
      <c r="J53" s="20"/>
      <c r="K53" s="20">
        <f t="shared" si="13"/>
        <v>0</v>
      </c>
      <c r="L53" s="20">
        <f t="shared" si="12"/>
        <v>0</v>
      </c>
      <c r="M53" s="76">
        <f t="shared" si="11"/>
        <v>0</v>
      </c>
      <c r="N53" s="100"/>
    </row>
    <row r="54" spans="1:14" ht="47.25" customHeight="1">
      <c r="A54" s="3">
        <v>46</v>
      </c>
      <c r="B54" s="87" t="s">
        <v>243</v>
      </c>
      <c r="C54" s="11" t="s">
        <v>23</v>
      </c>
      <c r="D54" s="5"/>
      <c r="E54" s="6"/>
      <c r="F54" s="6"/>
      <c r="G54" s="15"/>
      <c r="H54" s="14">
        <v>2</v>
      </c>
      <c r="I54" s="75">
        <v>0.23</v>
      </c>
      <c r="J54" s="20"/>
      <c r="K54" s="20">
        <f t="shared" si="13"/>
        <v>0</v>
      </c>
      <c r="L54" s="20">
        <f t="shared" si="12"/>
        <v>0</v>
      </c>
      <c r="M54" s="76">
        <f t="shared" si="11"/>
        <v>0</v>
      </c>
      <c r="N54" s="100"/>
    </row>
    <row r="55" spans="1:14" ht="59.25" customHeight="1">
      <c r="A55" s="3">
        <v>47</v>
      </c>
      <c r="B55" s="48" t="s">
        <v>187</v>
      </c>
      <c r="C55" s="21" t="s">
        <v>23</v>
      </c>
      <c r="D55" s="5"/>
      <c r="E55" s="6"/>
      <c r="F55" s="6"/>
      <c r="G55" s="15"/>
      <c r="H55" s="14">
        <v>2</v>
      </c>
      <c r="I55" s="75">
        <v>0.23</v>
      </c>
      <c r="J55" s="20"/>
      <c r="K55" s="20">
        <f t="shared" si="13"/>
        <v>0</v>
      </c>
      <c r="L55" s="20">
        <f t="shared" si="12"/>
        <v>0</v>
      </c>
      <c r="M55" s="76">
        <f t="shared" si="11"/>
        <v>0</v>
      </c>
      <c r="N55" s="100"/>
    </row>
    <row r="56" spans="1:14" ht="45.75" customHeight="1">
      <c r="A56" s="3">
        <v>48</v>
      </c>
      <c r="B56" s="48" t="s">
        <v>188</v>
      </c>
      <c r="C56" s="21" t="s">
        <v>11</v>
      </c>
      <c r="D56" s="5"/>
      <c r="E56" s="6"/>
      <c r="F56" s="6"/>
      <c r="G56" s="15"/>
      <c r="H56" s="14">
        <v>2</v>
      </c>
      <c r="I56" s="75">
        <v>0.23</v>
      </c>
      <c r="J56" s="20"/>
      <c r="K56" s="20">
        <f>J56*1.23</f>
        <v>0</v>
      </c>
      <c r="L56" s="20">
        <f t="shared" si="12"/>
        <v>0</v>
      </c>
      <c r="M56" s="76">
        <f t="shared" si="11"/>
        <v>0</v>
      </c>
      <c r="N56" s="100"/>
    </row>
    <row r="57" spans="1:14" ht="44.25" customHeight="1">
      <c r="A57" s="3">
        <v>49</v>
      </c>
      <c r="B57" s="88" t="s">
        <v>173</v>
      </c>
      <c r="C57" s="3" t="s">
        <v>11</v>
      </c>
      <c r="D57" s="5"/>
      <c r="E57" s="6"/>
      <c r="F57" s="6"/>
      <c r="G57" s="15"/>
      <c r="H57" s="14">
        <v>4</v>
      </c>
      <c r="I57" s="75">
        <v>0.23</v>
      </c>
      <c r="J57" s="20"/>
      <c r="K57" s="20">
        <f t="shared" si="13"/>
        <v>0</v>
      </c>
      <c r="L57" s="20">
        <f t="shared" si="12"/>
        <v>0</v>
      </c>
      <c r="M57" s="76">
        <f t="shared" si="11"/>
        <v>0</v>
      </c>
      <c r="N57" s="100"/>
    </row>
    <row r="58" spans="1:14" ht="40.5" customHeight="1">
      <c r="A58" s="3">
        <v>50</v>
      </c>
      <c r="B58" s="17" t="s">
        <v>174</v>
      </c>
      <c r="C58" s="3" t="s">
        <v>11</v>
      </c>
      <c r="D58" s="5"/>
      <c r="E58" s="6"/>
      <c r="F58" s="6"/>
      <c r="G58" s="15"/>
      <c r="H58" s="14">
        <v>4</v>
      </c>
      <c r="I58" s="75">
        <v>0.23</v>
      </c>
      <c r="J58" s="20"/>
      <c r="K58" s="20">
        <f t="shared" si="13"/>
        <v>0</v>
      </c>
      <c r="L58" s="20">
        <f t="shared" si="12"/>
        <v>0</v>
      </c>
      <c r="M58" s="76">
        <f t="shared" si="11"/>
        <v>0</v>
      </c>
      <c r="N58" s="100"/>
    </row>
    <row r="59" spans="1:14" ht="39.75" customHeight="1">
      <c r="A59" s="3">
        <v>51</v>
      </c>
      <c r="B59" s="17" t="s">
        <v>189</v>
      </c>
      <c r="C59" s="3" t="s">
        <v>11</v>
      </c>
      <c r="D59" s="5"/>
      <c r="E59" s="6"/>
      <c r="F59" s="6"/>
      <c r="G59" s="15"/>
      <c r="H59" s="14">
        <v>5</v>
      </c>
      <c r="I59" s="75">
        <v>0.23</v>
      </c>
      <c r="J59" s="20"/>
      <c r="K59" s="20">
        <f t="shared" si="13"/>
        <v>0</v>
      </c>
      <c r="L59" s="20">
        <f t="shared" si="12"/>
        <v>0</v>
      </c>
      <c r="M59" s="76">
        <f t="shared" si="11"/>
        <v>0</v>
      </c>
      <c r="N59" s="100"/>
    </row>
    <row r="60" spans="1:14" ht="30.75" customHeight="1">
      <c r="A60" s="3">
        <v>52</v>
      </c>
      <c r="B60" s="17" t="s">
        <v>175</v>
      </c>
      <c r="C60" s="3" t="s">
        <v>11</v>
      </c>
      <c r="D60" s="5"/>
      <c r="E60" s="6"/>
      <c r="F60" s="6"/>
      <c r="G60" s="15"/>
      <c r="H60" s="14">
        <v>7</v>
      </c>
      <c r="I60" s="75">
        <v>0.23</v>
      </c>
      <c r="J60" s="20"/>
      <c r="K60" s="20">
        <f t="shared" si="13"/>
        <v>0</v>
      </c>
      <c r="L60" s="20">
        <f t="shared" si="12"/>
        <v>0</v>
      </c>
      <c r="M60" s="76">
        <f t="shared" si="11"/>
        <v>0</v>
      </c>
      <c r="N60" s="100"/>
    </row>
    <row r="61" spans="1:14" ht="42.75" customHeight="1">
      <c r="A61" s="3">
        <v>53</v>
      </c>
      <c r="B61" s="17" t="s">
        <v>199</v>
      </c>
      <c r="C61" s="3" t="s">
        <v>23</v>
      </c>
      <c r="D61" s="5"/>
      <c r="E61" s="6"/>
      <c r="F61" s="6"/>
      <c r="G61" s="15"/>
      <c r="H61" s="14">
        <v>2</v>
      </c>
      <c r="I61" s="75">
        <v>0.23</v>
      </c>
      <c r="J61" s="20"/>
      <c r="K61" s="20">
        <f t="shared" si="13"/>
        <v>0</v>
      </c>
      <c r="L61" s="20">
        <f t="shared" si="12"/>
        <v>0</v>
      </c>
      <c r="M61" s="76">
        <f t="shared" si="11"/>
        <v>0</v>
      </c>
      <c r="N61" s="100"/>
    </row>
    <row r="62" spans="1:14" ht="39.75" customHeight="1">
      <c r="A62" s="3">
        <v>54</v>
      </c>
      <c r="B62" s="17" t="s">
        <v>200</v>
      </c>
      <c r="C62" s="3" t="s">
        <v>23</v>
      </c>
      <c r="D62" s="5"/>
      <c r="E62" s="6"/>
      <c r="F62" s="6"/>
      <c r="G62" s="15"/>
      <c r="H62" s="14">
        <v>2</v>
      </c>
      <c r="I62" s="75">
        <v>0.23</v>
      </c>
      <c r="J62" s="20"/>
      <c r="K62" s="20">
        <f t="shared" si="13"/>
        <v>0</v>
      </c>
      <c r="L62" s="20">
        <f t="shared" si="12"/>
        <v>0</v>
      </c>
      <c r="M62" s="76">
        <f t="shared" si="11"/>
        <v>0</v>
      </c>
      <c r="N62" s="100"/>
    </row>
    <row r="63" spans="1:14" ht="42.75" customHeight="1">
      <c r="A63" s="3">
        <v>55</v>
      </c>
      <c r="B63" s="17" t="s">
        <v>201</v>
      </c>
      <c r="C63" s="3" t="s">
        <v>97</v>
      </c>
      <c r="D63" s="5"/>
      <c r="E63" s="6"/>
      <c r="F63" s="6"/>
      <c r="G63" s="15"/>
      <c r="H63" s="14">
        <v>2</v>
      </c>
      <c r="I63" s="75">
        <v>0.23</v>
      </c>
      <c r="J63" s="20"/>
      <c r="K63" s="20">
        <f t="shared" si="13"/>
        <v>0</v>
      </c>
      <c r="L63" s="20">
        <f t="shared" si="12"/>
        <v>0</v>
      </c>
      <c r="M63" s="76">
        <f t="shared" si="11"/>
        <v>0</v>
      </c>
      <c r="N63" s="100"/>
    </row>
    <row r="64" spans="1:14" ht="65.099999999999994" customHeight="1">
      <c r="A64" s="123" t="s">
        <v>47</v>
      </c>
      <c r="B64" s="123"/>
      <c r="C64" s="123"/>
      <c r="D64" s="123"/>
      <c r="E64" s="123"/>
      <c r="F64" s="123"/>
      <c r="G64" s="123"/>
      <c r="H64" s="123"/>
      <c r="I64" s="123"/>
      <c r="J64" s="123"/>
      <c r="K64" s="123"/>
      <c r="L64" s="86"/>
      <c r="M64" s="109"/>
      <c r="N64" s="100"/>
    </row>
    <row r="65" spans="1:14" ht="66.75" customHeight="1">
      <c r="A65" s="22">
        <v>56</v>
      </c>
      <c r="B65" s="23" t="s">
        <v>233</v>
      </c>
      <c r="C65" s="3" t="s">
        <v>23</v>
      </c>
      <c r="D65" s="24"/>
      <c r="E65" s="24"/>
      <c r="F65" s="25"/>
      <c r="G65" s="24"/>
      <c r="H65" s="14">
        <v>35</v>
      </c>
      <c r="I65" s="75">
        <v>0.23</v>
      </c>
      <c r="J65" s="20"/>
      <c r="K65" s="20">
        <f>J65*1.23</f>
        <v>0</v>
      </c>
      <c r="L65" s="20">
        <f t="shared" ref="L65:L87" si="14">SUM(H65*J65)</f>
        <v>0</v>
      </c>
      <c r="M65" s="76">
        <f>H65*K65</f>
        <v>0</v>
      </c>
      <c r="N65" s="100"/>
    </row>
    <row r="66" spans="1:14" ht="69.75" customHeight="1">
      <c r="A66" s="22">
        <v>57</v>
      </c>
      <c r="B66" s="23" t="s">
        <v>240</v>
      </c>
      <c r="C66" s="11" t="s">
        <v>23</v>
      </c>
      <c r="D66" s="24"/>
      <c r="E66" s="24"/>
      <c r="F66" s="24"/>
      <c r="G66" s="24"/>
      <c r="H66" s="14">
        <v>35</v>
      </c>
      <c r="I66" s="75">
        <v>0.23</v>
      </c>
      <c r="J66" s="20"/>
      <c r="K66" s="20">
        <f t="shared" ref="K66:K68" si="15">J66*1.23</f>
        <v>0</v>
      </c>
      <c r="L66" s="20">
        <f t="shared" si="14"/>
        <v>0</v>
      </c>
      <c r="M66" s="76">
        <f t="shared" ref="M66:M87" si="16">H66*K66</f>
        <v>0</v>
      </c>
      <c r="N66" s="100"/>
    </row>
    <row r="67" spans="1:14" ht="75.75" customHeight="1">
      <c r="A67" s="22">
        <v>58</v>
      </c>
      <c r="B67" s="23" t="s">
        <v>234</v>
      </c>
      <c r="C67" s="3" t="s">
        <v>23</v>
      </c>
      <c r="D67" s="24"/>
      <c r="E67" s="24"/>
      <c r="F67" s="24"/>
      <c r="G67" s="24"/>
      <c r="H67" s="14">
        <v>35</v>
      </c>
      <c r="I67" s="75">
        <v>0.23</v>
      </c>
      <c r="J67" s="20"/>
      <c r="K67" s="20">
        <f t="shared" si="15"/>
        <v>0</v>
      </c>
      <c r="L67" s="20">
        <f t="shared" si="14"/>
        <v>0</v>
      </c>
      <c r="M67" s="76">
        <f t="shared" si="16"/>
        <v>0</v>
      </c>
      <c r="N67" s="100"/>
    </row>
    <row r="68" spans="1:14" ht="73.5" customHeight="1">
      <c r="A68" s="22">
        <v>59</v>
      </c>
      <c r="B68" s="23" t="s">
        <v>235</v>
      </c>
      <c r="C68" s="3" t="s">
        <v>23</v>
      </c>
      <c r="D68" s="24"/>
      <c r="E68" s="24"/>
      <c r="F68" s="24"/>
      <c r="G68" s="24"/>
      <c r="H68" s="14">
        <v>35</v>
      </c>
      <c r="I68" s="75">
        <v>0.23</v>
      </c>
      <c r="J68" s="20"/>
      <c r="K68" s="20">
        <f t="shared" si="15"/>
        <v>0</v>
      </c>
      <c r="L68" s="20">
        <f t="shared" si="14"/>
        <v>0</v>
      </c>
      <c r="M68" s="76">
        <f t="shared" si="16"/>
        <v>0</v>
      </c>
      <c r="N68" s="100"/>
    </row>
    <row r="69" spans="1:14" ht="67.5" customHeight="1">
      <c r="A69" s="22">
        <v>60</v>
      </c>
      <c r="B69" s="23" t="s">
        <v>196</v>
      </c>
      <c r="C69" s="3" t="s">
        <v>23</v>
      </c>
      <c r="D69" s="24"/>
      <c r="E69" s="24"/>
      <c r="F69" s="24"/>
      <c r="G69" s="24"/>
      <c r="H69" s="14">
        <v>20</v>
      </c>
      <c r="I69" s="85">
        <v>0.08</v>
      </c>
      <c r="J69" s="20"/>
      <c r="K69" s="20">
        <f>J69*1.08</f>
        <v>0</v>
      </c>
      <c r="L69" s="20">
        <f t="shared" si="14"/>
        <v>0</v>
      </c>
      <c r="M69" s="76">
        <f t="shared" si="16"/>
        <v>0</v>
      </c>
      <c r="N69" s="100"/>
    </row>
    <row r="70" spans="1:14" ht="67.5" customHeight="1">
      <c r="A70" s="22">
        <v>61</v>
      </c>
      <c r="B70" s="23" t="s">
        <v>241</v>
      </c>
      <c r="C70" s="3" t="s">
        <v>23</v>
      </c>
      <c r="D70" s="24"/>
      <c r="E70" s="24"/>
      <c r="F70" s="24"/>
      <c r="G70" s="24"/>
      <c r="H70" s="14">
        <v>20</v>
      </c>
      <c r="I70" s="85">
        <v>0.08</v>
      </c>
      <c r="J70" s="20"/>
      <c r="K70" s="20">
        <f t="shared" ref="K70:K71" si="17">J70*1.08</f>
        <v>0</v>
      </c>
      <c r="L70" s="20">
        <f t="shared" si="14"/>
        <v>0</v>
      </c>
      <c r="M70" s="76">
        <f t="shared" si="16"/>
        <v>0</v>
      </c>
      <c r="N70" s="100"/>
    </row>
    <row r="71" spans="1:14" ht="78" customHeight="1">
      <c r="A71" s="22">
        <v>62</v>
      </c>
      <c r="B71" s="23" t="s">
        <v>197</v>
      </c>
      <c r="C71" s="3" t="s">
        <v>23</v>
      </c>
      <c r="D71" s="24"/>
      <c r="E71" s="24"/>
      <c r="F71" s="24"/>
      <c r="G71" s="24"/>
      <c r="H71" s="14">
        <v>20</v>
      </c>
      <c r="I71" s="85">
        <v>0.08</v>
      </c>
      <c r="J71" s="20"/>
      <c r="K71" s="20">
        <f t="shared" si="17"/>
        <v>0</v>
      </c>
      <c r="L71" s="20">
        <f t="shared" si="14"/>
        <v>0</v>
      </c>
      <c r="M71" s="76">
        <f t="shared" si="16"/>
        <v>0</v>
      </c>
      <c r="N71" s="100"/>
    </row>
    <row r="72" spans="1:14" ht="72" customHeight="1">
      <c r="A72" s="22">
        <v>63</v>
      </c>
      <c r="B72" s="23" t="s">
        <v>242</v>
      </c>
      <c r="C72" s="3" t="s">
        <v>23</v>
      </c>
      <c r="D72" s="24"/>
      <c r="E72" s="24"/>
      <c r="F72" s="24"/>
      <c r="G72" s="24"/>
      <c r="H72" s="14">
        <v>20</v>
      </c>
      <c r="I72" s="85">
        <v>0.08</v>
      </c>
      <c r="J72" s="20"/>
      <c r="K72" s="20">
        <f>J72*1.08</f>
        <v>0</v>
      </c>
      <c r="L72" s="20">
        <f t="shared" si="14"/>
        <v>0</v>
      </c>
      <c r="M72" s="76">
        <f t="shared" si="16"/>
        <v>0</v>
      </c>
      <c r="N72" s="100"/>
    </row>
    <row r="73" spans="1:14" ht="100.5" customHeight="1">
      <c r="A73" s="22">
        <v>64</v>
      </c>
      <c r="B73" s="23" t="s">
        <v>236</v>
      </c>
      <c r="C73" s="3" t="s">
        <v>23</v>
      </c>
      <c r="D73" s="24"/>
      <c r="E73" s="24"/>
      <c r="F73" s="24"/>
      <c r="G73" s="24"/>
      <c r="H73" s="14">
        <v>16</v>
      </c>
      <c r="I73" s="75">
        <v>0.23</v>
      </c>
      <c r="J73" s="20"/>
      <c r="K73" s="20">
        <f>J73*1.23</f>
        <v>0</v>
      </c>
      <c r="L73" s="20">
        <f t="shared" si="14"/>
        <v>0</v>
      </c>
      <c r="M73" s="76">
        <f t="shared" si="16"/>
        <v>0</v>
      </c>
      <c r="N73" s="100"/>
    </row>
    <row r="74" spans="1:14" ht="102" customHeight="1">
      <c r="A74" s="22">
        <v>65</v>
      </c>
      <c r="B74" s="23" t="s">
        <v>237</v>
      </c>
      <c r="C74" s="3" t="s">
        <v>23</v>
      </c>
      <c r="D74" s="24"/>
      <c r="E74" s="24"/>
      <c r="F74" s="24"/>
      <c r="G74" s="24"/>
      <c r="H74" s="14">
        <v>16</v>
      </c>
      <c r="I74" s="75">
        <v>0.23</v>
      </c>
      <c r="J74" s="20"/>
      <c r="K74" s="20">
        <f t="shared" ref="K74:K87" si="18">J74*1.23</f>
        <v>0</v>
      </c>
      <c r="L74" s="20">
        <f t="shared" si="14"/>
        <v>0</v>
      </c>
      <c r="M74" s="76">
        <f t="shared" si="16"/>
        <v>0</v>
      </c>
      <c r="N74" s="100"/>
    </row>
    <row r="75" spans="1:14" ht="88.5" customHeight="1">
      <c r="A75" s="22">
        <v>66</v>
      </c>
      <c r="B75" s="23" t="s">
        <v>238</v>
      </c>
      <c r="C75" s="3" t="s">
        <v>23</v>
      </c>
      <c r="D75" s="24"/>
      <c r="E75" s="24"/>
      <c r="F75" s="24"/>
      <c r="G75" s="24"/>
      <c r="H75" s="14">
        <v>16</v>
      </c>
      <c r="I75" s="75">
        <v>0.23</v>
      </c>
      <c r="J75" s="20"/>
      <c r="K75" s="20">
        <f t="shared" si="18"/>
        <v>0</v>
      </c>
      <c r="L75" s="20">
        <f t="shared" si="14"/>
        <v>0</v>
      </c>
      <c r="M75" s="76">
        <f t="shared" si="16"/>
        <v>0</v>
      </c>
      <c r="N75" s="100"/>
    </row>
    <row r="76" spans="1:14" ht="81.75" customHeight="1">
      <c r="A76" s="22">
        <v>67</v>
      </c>
      <c r="B76" s="23" t="s">
        <v>239</v>
      </c>
      <c r="C76" s="3" t="s">
        <v>23</v>
      </c>
      <c r="D76" s="24"/>
      <c r="E76" s="24"/>
      <c r="F76" s="24"/>
      <c r="G76" s="24"/>
      <c r="H76" s="14">
        <v>16</v>
      </c>
      <c r="I76" s="75">
        <v>0.23</v>
      </c>
      <c r="J76" s="20"/>
      <c r="K76" s="20">
        <f t="shared" si="18"/>
        <v>0</v>
      </c>
      <c r="L76" s="20">
        <f t="shared" si="14"/>
        <v>0</v>
      </c>
      <c r="M76" s="76">
        <f t="shared" si="16"/>
        <v>0</v>
      </c>
      <c r="N76" s="100"/>
    </row>
    <row r="77" spans="1:14" ht="162.75" customHeight="1">
      <c r="A77" s="22">
        <v>68</v>
      </c>
      <c r="B77" s="26" t="s">
        <v>119</v>
      </c>
      <c r="C77" s="3" t="s">
        <v>11</v>
      </c>
      <c r="D77" s="5" t="s">
        <v>48</v>
      </c>
      <c r="E77" s="6" t="str">
        <f t="shared" si="8"/>
        <v>02-1R-</v>
      </c>
      <c r="F77" s="6" t="s">
        <v>21</v>
      </c>
      <c r="G77" s="15" t="str">
        <f t="shared" si="4"/>
        <v>02-1R-007</v>
      </c>
      <c r="H77" s="14">
        <v>200</v>
      </c>
      <c r="I77" s="75">
        <v>0.23</v>
      </c>
      <c r="J77" s="20"/>
      <c r="K77" s="20">
        <f t="shared" si="18"/>
        <v>0</v>
      </c>
      <c r="L77" s="20">
        <f t="shared" si="14"/>
        <v>0</v>
      </c>
      <c r="M77" s="76">
        <f t="shared" si="16"/>
        <v>0</v>
      </c>
      <c r="N77" s="100"/>
    </row>
    <row r="78" spans="1:14" ht="155.25" customHeight="1">
      <c r="A78" s="22">
        <v>69</v>
      </c>
      <c r="B78" s="4" t="s">
        <v>120</v>
      </c>
      <c r="C78" s="3" t="s">
        <v>23</v>
      </c>
      <c r="D78" s="5" t="s">
        <v>49</v>
      </c>
      <c r="E78" s="6" t="str">
        <f t="shared" si="8"/>
        <v>02-1R-</v>
      </c>
      <c r="F78" s="6" t="s">
        <v>24</v>
      </c>
      <c r="G78" s="15" t="str">
        <f t="shared" si="4"/>
        <v>02-1R-008</v>
      </c>
      <c r="H78" s="14">
        <v>850</v>
      </c>
      <c r="I78" s="75">
        <v>0.23</v>
      </c>
      <c r="J78" s="20"/>
      <c r="K78" s="20">
        <f t="shared" si="18"/>
        <v>0</v>
      </c>
      <c r="L78" s="20">
        <f t="shared" si="14"/>
        <v>0</v>
      </c>
      <c r="M78" s="76">
        <f t="shared" si="16"/>
        <v>0</v>
      </c>
      <c r="N78" s="100"/>
    </row>
    <row r="79" spans="1:14" ht="213" customHeight="1">
      <c r="A79" s="22">
        <v>70</v>
      </c>
      <c r="B79" s="4" t="s">
        <v>121</v>
      </c>
      <c r="C79" s="3" t="s">
        <v>11</v>
      </c>
      <c r="D79" s="5" t="s">
        <v>50</v>
      </c>
      <c r="E79" s="6" t="str">
        <f t="shared" si="8"/>
        <v>02-1R-</v>
      </c>
      <c r="F79" s="6" t="s">
        <v>26</v>
      </c>
      <c r="G79" s="15" t="str">
        <f t="shared" si="4"/>
        <v>02-1R-009</v>
      </c>
      <c r="H79" s="14">
        <v>100</v>
      </c>
      <c r="I79" s="75">
        <v>0.23</v>
      </c>
      <c r="J79" s="20"/>
      <c r="K79" s="20">
        <f t="shared" si="18"/>
        <v>0</v>
      </c>
      <c r="L79" s="20">
        <f t="shared" si="14"/>
        <v>0</v>
      </c>
      <c r="M79" s="76">
        <f t="shared" si="16"/>
        <v>0</v>
      </c>
      <c r="N79" s="100"/>
    </row>
    <row r="80" spans="1:14" ht="98.25" customHeight="1">
      <c r="A80" s="22">
        <v>71</v>
      </c>
      <c r="B80" s="4" t="s">
        <v>122</v>
      </c>
      <c r="C80" s="3" t="s">
        <v>11</v>
      </c>
      <c r="D80" s="5" t="s">
        <v>51</v>
      </c>
      <c r="E80" s="6" t="str">
        <f t="shared" si="8"/>
        <v>02-1R-</v>
      </c>
      <c r="F80" s="6" t="s">
        <v>28</v>
      </c>
      <c r="G80" s="15" t="str">
        <f t="shared" si="4"/>
        <v>02-1R-010</v>
      </c>
      <c r="H80" s="14">
        <v>55</v>
      </c>
      <c r="I80" s="75">
        <v>0.23</v>
      </c>
      <c r="J80" s="20"/>
      <c r="K80" s="20">
        <f t="shared" si="18"/>
        <v>0</v>
      </c>
      <c r="L80" s="20">
        <f t="shared" si="14"/>
        <v>0</v>
      </c>
      <c r="M80" s="76">
        <f t="shared" si="16"/>
        <v>0</v>
      </c>
      <c r="N80" s="100"/>
    </row>
    <row r="81" spans="1:14" ht="117.75" customHeight="1">
      <c r="A81" s="22">
        <v>72</v>
      </c>
      <c r="B81" s="17" t="s">
        <v>123</v>
      </c>
      <c r="C81" s="3" t="s">
        <v>23</v>
      </c>
      <c r="D81" s="5" t="s">
        <v>52</v>
      </c>
      <c r="E81" s="6" t="str">
        <f t="shared" si="8"/>
        <v>02-1R-</v>
      </c>
      <c r="F81" s="6" t="s">
        <v>33</v>
      </c>
      <c r="G81" s="15" t="str">
        <f t="shared" si="4"/>
        <v>02-1R-011</v>
      </c>
      <c r="H81" s="14">
        <v>2</v>
      </c>
      <c r="I81" s="75">
        <v>0.23</v>
      </c>
      <c r="J81" s="20"/>
      <c r="K81" s="20">
        <f t="shared" si="18"/>
        <v>0</v>
      </c>
      <c r="L81" s="20">
        <f t="shared" si="14"/>
        <v>0</v>
      </c>
      <c r="M81" s="76">
        <f t="shared" si="16"/>
        <v>0</v>
      </c>
      <c r="N81" s="100"/>
    </row>
    <row r="82" spans="1:14" ht="49.5" customHeight="1">
      <c r="A82" s="22">
        <v>73</v>
      </c>
      <c r="B82" s="27" t="s">
        <v>124</v>
      </c>
      <c r="C82" s="3" t="s">
        <v>11</v>
      </c>
      <c r="D82" s="5"/>
      <c r="E82" s="6"/>
      <c r="F82" s="6"/>
      <c r="G82" s="15"/>
      <c r="H82" s="14">
        <v>15</v>
      </c>
      <c r="I82" s="75">
        <v>0.23</v>
      </c>
      <c r="J82" s="20"/>
      <c r="K82" s="20">
        <f t="shared" si="18"/>
        <v>0</v>
      </c>
      <c r="L82" s="20">
        <f t="shared" si="14"/>
        <v>0</v>
      </c>
      <c r="M82" s="76">
        <f t="shared" si="16"/>
        <v>0</v>
      </c>
      <c r="N82" s="100"/>
    </row>
    <row r="83" spans="1:14" ht="44.25" customHeight="1">
      <c r="A83" s="22">
        <v>74</v>
      </c>
      <c r="B83" s="28" t="s">
        <v>125</v>
      </c>
      <c r="C83" s="3" t="s">
        <v>11</v>
      </c>
      <c r="D83" s="5"/>
      <c r="E83" s="6"/>
      <c r="F83" s="6"/>
      <c r="G83" s="15"/>
      <c r="H83" s="14">
        <v>15</v>
      </c>
      <c r="I83" s="75">
        <v>0.23</v>
      </c>
      <c r="J83" s="20"/>
      <c r="K83" s="20">
        <f t="shared" si="18"/>
        <v>0</v>
      </c>
      <c r="L83" s="20">
        <f t="shared" si="14"/>
        <v>0</v>
      </c>
      <c r="M83" s="76">
        <f t="shared" si="16"/>
        <v>0</v>
      </c>
      <c r="N83" s="100"/>
    </row>
    <row r="84" spans="1:14" ht="114" customHeight="1">
      <c r="A84" s="22">
        <v>75</v>
      </c>
      <c r="B84" s="28" t="s">
        <v>126</v>
      </c>
      <c r="C84" s="3" t="s">
        <v>11</v>
      </c>
      <c r="D84" s="5"/>
      <c r="E84" s="6"/>
      <c r="F84" s="6"/>
      <c r="G84" s="15"/>
      <c r="H84" s="14">
        <v>25</v>
      </c>
      <c r="I84" s="75">
        <v>0.23</v>
      </c>
      <c r="J84" s="20"/>
      <c r="K84" s="20">
        <f t="shared" si="18"/>
        <v>0</v>
      </c>
      <c r="L84" s="20">
        <f t="shared" si="14"/>
        <v>0</v>
      </c>
      <c r="M84" s="76">
        <f t="shared" si="16"/>
        <v>0</v>
      </c>
      <c r="N84" s="100"/>
    </row>
    <row r="85" spans="1:14" ht="104.25" customHeight="1">
      <c r="A85" s="22">
        <v>76</v>
      </c>
      <c r="B85" s="28" t="s">
        <v>127</v>
      </c>
      <c r="C85" s="3" t="s">
        <v>11</v>
      </c>
      <c r="D85" s="8"/>
      <c r="E85" s="9"/>
      <c r="F85" s="9"/>
      <c r="G85" s="10"/>
      <c r="H85" s="14">
        <v>100</v>
      </c>
      <c r="I85" s="75">
        <v>0.23</v>
      </c>
      <c r="J85" s="20"/>
      <c r="K85" s="20">
        <f t="shared" si="18"/>
        <v>0</v>
      </c>
      <c r="L85" s="20">
        <f t="shared" si="14"/>
        <v>0</v>
      </c>
      <c r="M85" s="76">
        <f t="shared" si="16"/>
        <v>0</v>
      </c>
      <c r="N85" s="100"/>
    </row>
    <row r="86" spans="1:14" ht="210" customHeight="1">
      <c r="A86" s="22">
        <v>77</v>
      </c>
      <c r="B86" s="28" t="s">
        <v>128</v>
      </c>
      <c r="C86" s="3" t="s">
        <v>11</v>
      </c>
      <c r="D86" s="8"/>
      <c r="E86" s="9"/>
      <c r="F86" s="9"/>
      <c r="G86" s="10"/>
      <c r="H86" s="14">
        <v>40</v>
      </c>
      <c r="I86" s="75">
        <v>0.23</v>
      </c>
      <c r="J86" s="20"/>
      <c r="K86" s="20">
        <f t="shared" si="18"/>
        <v>0</v>
      </c>
      <c r="L86" s="20">
        <f t="shared" si="14"/>
        <v>0</v>
      </c>
      <c r="M86" s="76">
        <f t="shared" si="16"/>
        <v>0</v>
      </c>
      <c r="N86" s="100"/>
    </row>
    <row r="87" spans="1:14" ht="93" customHeight="1">
      <c r="A87" s="22">
        <v>78</v>
      </c>
      <c r="B87" s="54" t="s">
        <v>212</v>
      </c>
      <c r="C87" s="3" t="s">
        <v>11</v>
      </c>
      <c r="D87" s="8"/>
      <c r="E87" s="9"/>
      <c r="F87" s="9"/>
      <c r="G87" s="10"/>
      <c r="H87" s="14">
        <v>40</v>
      </c>
      <c r="I87" s="75">
        <v>0.23</v>
      </c>
      <c r="J87" s="20"/>
      <c r="K87" s="20">
        <f t="shared" si="18"/>
        <v>0</v>
      </c>
      <c r="L87" s="20">
        <f t="shared" si="14"/>
        <v>0</v>
      </c>
      <c r="M87" s="76">
        <f t="shared" si="16"/>
        <v>0</v>
      </c>
      <c r="N87" s="100"/>
    </row>
    <row r="88" spans="1:14" ht="65.099999999999994" customHeight="1">
      <c r="A88" s="128" t="s">
        <v>53</v>
      </c>
      <c r="B88" s="128"/>
      <c r="C88" s="128"/>
      <c r="D88" s="128"/>
      <c r="E88" s="128"/>
      <c r="F88" s="128"/>
      <c r="G88" s="128"/>
      <c r="H88" s="128"/>
      <c r="I88" s="128"/>
      <c r="J88" s="128"/>
      <c r="K88" s="128"/>
      <c r="L88" s="112"/>
      <c r="M88" s="109"/>
      <c r="N88" s="100"/>
    </row>
    <row r="89" spans="1:14" ht="90">
      <c r="A89" s="3">
        <v>79</v>
      </c>
      <c r="B89" s="4" t="s">
        <v>129</v>
      </c>
      <c r="C89" s="3" t="s">
        <v>11</v>
      </c>
      <c r="D89" s="5" t="s">
        <v>54</v>
      </c>
      <c r="E89" s="6" t="str">
        <f t="shared" si="8"/>
        <v>02-1S-</v>
      </c>
      <c r="F89" s="6" t="s">
        <v>10</v>
      </c>
      <c r="G89" s="15" t="str">
        <f t="shared" si="4"/>
        <v>02-1S-001</v>
      </c>
      <c r="H89" s="14">
        <v>12</v>
      </c>
      <c r="I89" s="75">
        <v>0.23</v>
      </c>
      <c r="J89" s="20"/>
      <c r="K89" s="20">
        <f>J89*1.23</f>
        <v>0</v>
      </c>
      <c r="L89" s="20">
        <f t="shared" ref="L89:L114" si="19">SUM(H89*J89)</f>
        <v>0</v>
      </c>
      <c r="M89" s="76">
        <f>H89*K89</f>
        <v>0</v>
      </c>
      <c r="N89" s="100"/>
    </row>
    <row r="90" spans="1:14" ht="60">
      <c r="A90" s="3">
        <v>80</v>
      </c>
      <c r="B90" s="4" t="s">
        <v>130</v>
      </c>
      <c r="C90" s="3" t="s">
        <v>11</v>
      </c>
      <c r="D90" s="5"/>
      <c r="E90" s="6"/>
      <c r="F90" s="6"/>
      <c r="G90" s="15"/>
      <c r="H90" s="14">
        <v>30</v>
      </c>
      <c r="I90" s="75">
        <v>0.23</v>
      </c>
      <c r="J90" s="20"/>
      <c r="K90" s="20">
        <f t="shared" ref="K90:K114" si="20">J90*1.23</f>
        <v>0</v>
      </c>
      <c r="L90" s="20">
        <f t="shared" si="19"/>
        <v>0</v>
      </c>
      <c r="M90" s="76">
        <f t="shared" ref="M90:M114" si="21">H90*K90</f>
        <v>0</v>
      </c>
      <c r="N90" s="100"/>
    </row>
    <row r="91" spans="1:14" ht="81.75" customHeight="1">
      <c r="A91" s="3">
        <v>81</v>
      </c>
      <c r="B91" s="29" t="s">
        <v>131</v>
      </c>
      <c r="C91" s="3" t="s">
        <v>11</v>
      </c>
      <c r="D91" s="5" t="s">
        <v>55</v>
      </c>
      <c r="E91" s="6" t="str">
        <f t="shared" si="8"/>
        <v>02-1S-</v>
      </c>
      <c r="F91" s="6" t="s">
        <v>13</v>
      </c>
      <c r="G91" s="15" t="str">
        <f t="shared" si="4"/>
        <v>02-1S-002</v>
      </c>
      <c r="H91" s="14">
        <v>10</v>
      </c>
      <c r="I91" s="75">
        <v>0.23</v>
      </c>
      <c r="J91" s="20"/>
      <c r="K91" s="20">
        <f t="shared" si="20"/>
        <v>0</v>
      </c>
      <c r="L91" s="20">
        <f t="shared" si="19"/>
        <v>0</v>
      </c>
      <c r="M91" s="76">
        <f t="shared" si="21"/>
        <v>0</v>
      </c>
      <c r="N91" s="100"/>
    </row>
    <row r="92" spans="1:14" ht="83.25" customHeight="1">
      <c r="A92" s="3">
        <v>82</v>
      </c>
      <c r="B92" s="26" t="s">
        <v>132</v>
      </c>
      <c r="C92" s="3" t="s">
        <v>11</v>
      </c>
      <c r="D92" s="5" t="s">
        <v>56</v>
      </c>
      <c r="E92" s="6" t="str">
        <f t="shared" si="8"/>
        <v>02-1S-</v>
      </c>
      <c r="F92" s="6" t="s">
        <v>14</v>
      </c>
      <c r="G92" s="15" t="str">
        <f t="shared" si="4"/>
        <v>02-1S-003</v>
      </c>
      <c r="H92" s="14">
        <v>10</v>
      </c>
      <c r="I92" s="75">
        <v>0.23</v>
      </c>
      <c r="J92" s="20"/>
      <c r="K92" s="20">
        <f t="shared" si="20"/>
        <v>0</v>
      </c>
      <c r="L92" s="20">
        <f t="shared" si="19"/>
        <v>0</v>
      </c>
      <c r="M92" s="76">
        <f t="shared" si="21"/>
        <v>0</v>
      </c>
      <c r="N92" s="100"/>
    </row>
    <row r="93" spans="1:14" ht="59.25" customHeight="1">
      <c r="A93" s="3">
        <v>83</v>
      </c>
      <c r="B93" s="26" t="s">
        <v>133</v>
      </c>
      <c r="C93" s="3" t="s">
        <v>11</v>
      </c>
      <c r="D93" s="5" t="s">
        <v>57</v>
      </c>
      <c r="E93" s="6" t="str">
        <f t="shared" si="8"/>
        <v>02-1S-</v>
      </c>
      <c r="F93" s="6" t="s">
        <v>16</v>
      </c>
      <c r="G93" s="15" t="str">
        <f t="shared" si="4"/>
        <v>02-1S-004</v>
      </c>
      <c r="H93" s="14">
        <v>6</v>
      </c>
      <c r="I93" s="75">
        <v>0.23</v>
      </c>
      <c r="J93" s="20"/>
      <c r="K93" s="20">
        <f t="shared" si="20"/>
        <v>0</v>
      </c>
      <c r="L93" s="20">
        <f t="shared" si="19"/>
        <v>0</v>
      </c>
      <c r="M93" s="76">
        <f t="shared" si="21"/>
        <v>0</v>
      </c>
      <c r="N93" s="100"/>
    </row>
    <row r="94" spans="1:14" ht="72" customHeight="1">
      <c r="A94" s="3">
        <v>84</v>
      </c>
      <c r="B94" s="4" t="s">
        <v>134</v>
      </c>
      <c r="C94" s="3" t="s">
        <v>11</v>
      </c>
      <c r="D94" s="5" t="s">
        <v>58</v>
      </c>
      <c r="E94" s="6" t="str">
        <f t="shared" si="8"/>
        <v>02-1D-</v>
      </c>
      <c r="F94" s="6" t="s">
        <v>13</v>
      </c>
      <c r="G94" s="19" t="str">
        <f t="shared" si="4"/>
        <v>02-1D-002</v>
      </c>
      <c r="H94" s="14">
        <v>30</v>
      </c>
      <c r="I94" s="75">
        <v>0.23</v>
      </c>
      <c r="J94" s="20"/>
      <c r="K94" s="20">
        <f t="shared" si="20"/>
        <v>0</v>
      </c>
      <c r="L94" s="20">
        <f t="shared" si="19"/>
        <v>0</v>
      </c>
      <c r="M94" s="76">
        <f t="shared" si="21"/>
        <v>0</v>
      </c>
      <c r="N94" s="100"/>
    </row>
    <row r="95" spans="1:14" ht="155.25" customHeight="1">
      <c r="A95" s="3">
        <v>85</v>
      </c>
      <c r="B95" s="4" t="s">
        <v>135</v>
      </c>
      <c r="C95" s="3" t="s">
        <v>11</v>
      </c>
      <c r="D95" s="5" t="s">
        <v>59</v>
      </c>
      <c r="E95" s="6" t="str">
        <f t="shared" si="8"/>
        <v>02-1Z-</v>
      </c>
      <c r="F95" s="6" t="s">
        <v>10</v>
      </c>
      <c r="G95" s="15" t="str">
        <f t="shared" si="4"/>
        <v>02-1Z-001</v>
      </c>
      <c r="H95" s="14">
        <v>2</v>
      </c>
      <c r="I95" s="75">
        <v>0.23</v>
      </c>
      <c r="J95" s="20"/>
      <c r="K95" s="20">
        <f t="shared" si="20"/>
        <v>0</v>
      </c>
      <c r="L95" s="20">
        <f t="shared" si="19"/>
        <v>0</v>
      </c>
      <c r="M95" s="76">
        <f t="shared" si="21"/>
        <v>0</v>
      </c>
      <c r="N95" s="100"/>
    </row>
    <row r="96" spans="1:14" ht="135" customHeight="1">
      <c r="A96" s="3">
        <v>86</v>
      </c>
      <c r="B96" s="17" t="s">
        <v>136</v>
      </c>
      <c r="C96" s="3" t="s">
        <v>11</v>
      </c>
      <c r="D96" s="5" t="s">
        <v>60</v>
      </c>
      <c r="E96" s="6" t="str">
        <f t="shared" si="8"/>
        <v>02-1Z-</v>
      </c>
      <c r="F96" s="6" t="s">
        <v>16</v>
      </c>
      <c r="G96" s="15" t="str">
        <f t="shared" si="4"/>
        <v>02-1Z-004</v>
      </c>
      <c r="H96" s="14">
        <v>2</v>
      </c>
      <c r="I96" s="75">
        <v>0.23</v>
      </c>
      <c r="J96" s="20"/>
      <c r="K96" s="20">
        <f t="shared" si="20"/>
        <v>0</v>
      </c>
      <c r="L96" s="20">
        <f t="shared" si="19"/>
        <v>0</v>
      </c>
      <c r="M96" s="76">
        <f t="shared" si="21"/>
        <v>0</v>
      </c>
      <c r="N96" s="100"/>
    </row>
    <row r="97" spans="1:14" ht="66" customHeight="1">
      <c r="A97" s="3">
        <v>87</v>
      </c>
      <c r="B97" s="4" t="s">
        <v>137</v>
      </c>
      <c r="C97" s="3" t="s">
        <v>11</v>
      </c>
      <c r="D97" s="5" t="str">
        <f t="shared" ref="D97" si="22">LEFT(B97,SEARCH(",",B97,1)-1)</f>
        <v>Szczotka plastikowa do butelek  o pojemności 250 ml</v>
      </c>
      <c r="E97" s="6" t="str">
        <f t="shared" si="8"/>
        <v>02-1S-</v>
      </c>
      <c r="F97" s="6" t="s">
        <v>18</v>
      </c>
      <c r="G97" s="15" t="str">
        <f t="shared" si="4"/>
        <v>02-1S-005</v>
      </c>
      <c r="H97" s="14">
        <v>5</v>
      </c>
      <c r="I97" s="75">
        <v>0.23</v>
      </c>
      <c r="J97" s="20"/>
      <c r="K97" s="20">
        <f t="shared" si="20"/>
        <v>0</v>
      </c>
      <c r="L97" s="20">
        <f t="shared" si="19"/>
        <v>0</v>
      </c>
      <c r="M97" s="76">
        <f t="shared" si="21"/>
        <v>0</v>
      </c>
      <c r="N97" s="100"/>
    </row>
    <row r="98" spans="1:14" ht="79.5" customHeight="1">
      <c r="A98" s="3">
        <v>88</v>
      </c>
      <c r="B98" s="4" t="s">
        <v>138</v>
      </c>
      <c r="C98" s="3" t="s">
        <v>11</v>
      </c>
      <c r="D98" s="5" t="s">
        <v>61</v>
      </c>
      <c r="E98" s="6" t="str">
        <f t="shared" si="8"/>
        <v>02-1 -</v>
      </c>
      <c r="F98" s="6" t="s">
        <v>19</v>
      </c>
      <c r="G98" s="15" t="str">
        <f t="shared" si="4"/>
        <v>02-1 -006</v>
      </c>
      <c r="H98" s="14">
        <v>5</v>
      </c>
      <c r="I98" s="75">
        <v>0.23</v>
      </c>
      <c r="J98" s="20"/>
      <c r="K98" s="20">
        <f t="shared" si="20"/>
        <v>0</v>
      </c>
      <c r="L98" s="20">
        <f t="shared" si="19"/>
        <v>0</v>
      </c>
      <c r="M98" s="76">
        <f t="shared" si="21"/>
        <v>0</v>
      </c>
      <c r="N98" s="100"/>
    </row>
    <row r="99" spans="1:14" ht="107.25" customHeight="1">
      <c r="A99" s="3">
        <v>89</v>
      </c>
      <c r="B99" s="4" t="s">
        <v>139</v>
      </c>
      <c r="C99" s="3" t="s">
        <v>11</v>
      </c>
      <c r="D99" s="5" t="s">
        <v>62</v>
      </c>
      <c r="E99" s="6" t="str">
        <f t="shared" si="8"/>
        <v>02-1M-</v>
      </c>
      <c r="F99" s="6" t="s">
        <v>14</v>
      </c>
      <c r="G99" s="15" t="str">
        <f t="shared" si="4"/>
        <v>02-1M-003</v>
      </c>
      <c r="H99" s="14">
        <v>20</v>
      </c>
      <c r="I99" s="75">
        <v>0.23</v>
      </c>
      <c r="J99" s="20"/>
      <c r="K99" s="20">
        <f t="shared" si="20"/>
        <v>0</v>
      </c>
      <c r="L99" s="20">
        <f t="shared" si="19"/>
        <v>0</v>
      </c>
      <c r="M99" s="76">
        <f t="shared" si="21"/>
        <v>0</v>
      </c>
      <c r="N99" s="100"/>
    </row>
    <row r="100" spans="1:14" ht="129.75" customHeight="1">
      <c r="A100" s="3">
        <v>90</v>
      </c>
      <c r="B100" s="4" t="s">
        <v>140</v>
      </c>
      <c r="C100" s="3" t="s">
        <v>11</v>
      </c>
      <c r="D100" s="5" t="s">
        <v>63</v>
      </c>
      <c r="E100" s="6" t="str">
        <f t="shared" si="8"/>
        <v>02-1M-</v>
      </c>
      <c r="F100" s="6" t="s">
        <v>16</v>
      </c>
      <c r="G100" s="15" t="str">
        <f t="shared" si="4"/>
        <v>02-1M-004</v>
      </c>
      <c r="H100" s="14">
        <v>5</v>
      </c>
      <c r="I100" s="75">
        <v>0.23</v>
      </c>
      <c r="J100" s="20"/>
      <c r="K100" s="20">
        <f t="shared" si="20"/>
        <v>0</v>
      </c>
      <c r="L100" s="20">
        <f t="shared" si="19"/>
        <v>0</v>
      </c>
      <c r="M100" s="76">
        <f t="shared" si="21"/>
        <v>0</v>
      </c>
      <c r="N100" s="100"/>
    </row>
    <row r="101" spans="1:14" ht="117.75" customHeight="1">
      <c r="A101" s="3">
        <v>91</v>
      </c>
      <c r="B101" s="4" t="s">
        <v>141</v>
      </c>
      <c r="C101" s="3" t="s">
        <v>23</v>
      </c>
      <c r="D101" s="5" t="s">
        <v>64</v>
      </c>
      <c r="E101" s="6" t="str">
        <f t="shared" si="8"/>
        <v>02-1Z-</v>
      </c>
      <c r="F101" s="6" t="s">
        <v>18</v>
      </c>
      <c r="G101" s="15" t="str">
        <f t="shared" si="4"/>
        <v>02-1Z-005</v>
      </c>
      <c r="H101" s="14">
        <v>5</v>
      </c>
      <c r="I101" s="75">
        <v>0.23</v>
      </c>
      <c r="J101" s="20"/>
      <c r="K101" s="20">
        <f t="shared" si="20"/>
        <v>0</v>
      </c>
      <c r="L101" s="20">
        <f t="shared" si="19"/>
        <v>0</v>
      </c>
      <c r="M101" s="76">
        <f t="shared" si="21"/>
        <v>0</v>
      </c>
      <c r="N101" s="100"/>
    </row>
    <row r="102" spans="1:14" ht="75">
      <c r="A102" s="3">
        <v>92</v>
      </c>
      <c r="B102" s="4" t="s">
        <v>142</v>
      </c>
      <c r="C102" s="3" t="s">
        <v>11</v>
      </c>
      <c r="D102" s="5"/>
      <c r="E102" s="6"/>
      <c r="F102" s="6"/>
      <c r="G102" s="15"/>
      <c r="H102" s="14">
        <v>2</v>
      </c>
      <c r="I102" s="75">
        <v>0.23</v>
      </c>
      <c r="J102" s="20"/>
      <c r="K102" s="20">
        <f t="shared" si="20"/>
        <v>0</v>
      </c>
      <c r="L102" s="20">
        <f t="shared" si="19"/>
        <v>0</v>
      </c>
      <c r="M102" s="76">
        <f t="shared" si="21"/>
        <v>0</v>
      </c>
      <c r="N102" s="100"/>
    </row>
    <row r="103" spans="1:14" ht="92.25" customHeight="1">
      <c r="A103" s="3">
        <v>93</v>
      </c>
      <c r="B103" s="4" t="s">
        <v>143</v>
      </c>
      <c r="C103" s="3" t="s">
        <v>65</v>
      </c>
      <c r="D103" s="5" t="s">
        <v>66</v>
      </c>
      <c r="E103" s="6" t="str">
        <f t="shared" si="8"/>
        <v>02-1Z-</v>
      </c>
      <c r="F103" s="6" t="s">
        <v>19</v>
      </c>
      <c r="G103" s="15" t="str">
        <f t="shared" si="4"/>
        <v>02-1Z-006</v>
      </c>
      <c r="H103" s="14">
        <v>25</v>
      </c>
      <c r="I103" s="75">
        <v>0.23</v>
      </c>
      <c r="J103" s="20"/>
      <c r="K103" s="20">
        <f t="shared" si="20"/>
        <v>0</v>
      </c>
      <c r="L103" s="20">
        <f t="shared" si="19"/>
        <v>0</v>
      </c>
      <c r="M103" s="76">
        <f t="shared" si="21"/>
        <v>0</v>
      </c>
      <c r="N103" s="100"/>
    </row>
    <row r="104" spans="1:14" ht="86.25" customHeight="1">
      <c r="A104" s="3">
        <v>94</v>
      </c>
      <c r="B104" s="4" t="s">
        <v>144</v>
      </c>
      <c r="C104" s="3" t="s">
        <v>11</v>
      </c>
      <c r="D104" s="5" t="s">
        <v>67</v>
      </c>
      <c r="E104" s="6" t="str">
        <f t="shared" si="8"/>
        <v>02-1S-</v>
      </c>
      <c r="F104" s="6" t="s">
        <v>21</v>
      </c>
      <c r="G104" s="15" t="str">
        <f t="shared" si="4"/>
        <v>02-1S-007</v>
      </c>
      <c r="H104" s="14">
        <v>6</v>
      </c>
      <c r="I104" s="75">
        <v>0.23</v>
      </c>
      <c r="J104" s="20"/>
      <c r="K104" s="20">
        <f t="shared" si="20"/>
        <v>0</v>
      </c>
      <c r="L104" s="20">
        <f t="shared" si="19"/>
        <v>0</v>
      </c>
      <c r="M104" s="76">
        <f t="shared" si="21"/>
        <v>0</v>
      </c>
      <c r="N104" s="100"/>
    </row>
    <row r="105" spans="1:14" ht="65.25" customHeight="1">
      <c r="A105" s="3">
        <v>95</v>
      </c>
      <c r="B105" s="4" t="s">
        <v>145</v>
      </c>
      <c r="C105" s="3" t="s">
        <v>11</v>
      </c>
      <c r="D105" s="5" t="s">
        <v>68</v>
      </c>
      <c r="E105" s="6" t="str">
        <f t="shared" si="8"/>
        <v>02-1W-</v>
      </c>
      <c r="F105" s="6" t="s">
        <v>16</v>
      </c>
      <c r="G105" s="15" t="str">
        <f t="shared" si="4"/>
        <v>02-1W-004</v>
      </c>
      <c r="H105" s="14">
        <v>5</v>
      </c>
      <c r="I105" s="75">
        <v>0.23</v>
      </c>
      <c r="J105" s="20"/>
      <c r="K105" s="20">
        <f t="shared" si="20"/>
        <v>0</v>
      </c>
      <c r="L105" s="20">
        <f t="shared" si="19"/>
        <v>0</v>
      </c>
      <c r="M105" s="76">
        <f t="shared" si="21"/>
        <v>0</v>
      </c>
      <c r="N105" s="100"/>
    </row>
    <row r="106" spans="1:14" ht="84" customHeight="1">
      <c r="A106" s="3">
        <v>96</v>
      </c>
      <c r="B106" s="4" t="s">
        <v>146</v>
      </c>
      <c r="C106" s="3" t="s">
        <v>11</v>
      </c>
      <c r="D106" s="5" t="s">
        <v>69</v>
      </c>
      <c r="E106" s="6" t="str">
        <f t="shared" si="8"/>
        <v>02-1W-</v>
      </c>
      <c r="F106" s="6" t="s">
        <v>18</v>
      </c>
      <c r="G106" s="15" t="str">
        <f t="shared" si="4"/>
        <v>02-1W-005</v>
      </c>
      <c r="H106" s="14">
        <v>5</v>
      </c>
      <c r="I106" s="75">
        <v>0.23</v>
      </c>
      <c r="J106" s="20"/>
      <c r="K106" s="20">
        <f t="shared" si="20"/>
        <v>0</v>
      </c>
      <c r="L106" s="20">
        <f t="shared" si="19"/>
        <v>0</v>
      </c>
      <c r="M106" s="76">
        <f t="shared" si="21"/>
        <v>0</v>
      </c>
      <c r="N106" s="100"/>
    </row>
    <row r="107" spans="1:14" ht="68.25" customHeight="1">
      <c r="A107" s="3">
        <v>97</v>
      </c>
      <c r="B107" s="4" t="s">
        <v>147</v>
      </c>
      <c r="C107" s="18" t="s">
        <v>11</v>
      </c>
      <c r="D107" s="5" t="s">
        <v>70</v>
      </c>
      <c r="E107" s="6" t="str">
        <f t="shared" si="8"/>
        <v>02-1W-</v>
      </c>
      <c r="F107" s="6" t="s">
        <v>19</v>
      </c>
      <c r="G107" s="15" t="str">
        <f t="shared" si="4"/>
        <v>02-1W-006</v>
      </c>
      <c r="H107" s="14">
        <v>2</v>
      </c>
      <c r="I107" s="75">
        <v>0.23</v>
      </c>
      <c r="J107" s="20"/>
      <c r="K107" s="20">
        <f t="shared" si="20"/>
        <v>0</v>
      </c>
      <c r="L107" s="20">
        <f t="shared" si="19"/>
        <v>0</v>
      </c>
      <c r="M107" s="76">
        <f t="shared" si="21"/>
        <v>0</v>
      </c>
      <c r="N107" s="100"/>
    </row>
    <row r="108" spans="1:14" ht="112.5" customHeight="1">
      <c r="A108" s="3">
        <v>98</v>
      </c>
      <c r="B108" s="4" t="s">
        <v>148</v>
      </c>
      <c r="C108" s="3" t="s">
        <v>23</v>
      </c>
      <c r="D108" s="5" t="s">
        <v>71</v>
      </c>
      <c r="E108" s="6" t="str">
        <f t="shared" si="8"/>
        <v>02-1W-</v>
      </c>
      <c r="F108" s="6" t="s">
        <v>21</v>
      </c>
      <c r="G108" s="15" t="str">
        <f t="shared" si="4"/>
        <v>02-1W-007</v>
      </c>
      <c r="H108" s="14">
        <v>7</v>
      </c>
      <c r="I108" s="75">
        <v>0.23</v>
      </c>
      <c r="J108" s="20"/>
      <c r="K108" s="20">
        <f t="shared" si="20"/>
        <v>0</v>
      </c>
      <c r="L108" s="20">
        <f t="shared" si="19"/>
        <v>0</v>
      </c>
      <c r="M108" s="76">
        <f t="shared" si="21"/>
        <v>0</v>
      </c>
      <c r="N108" s="100"/>
    </row>
    <row r="109" spans="1:14" ht="148.5" customHeight="1">
      <c r="A109" s="3">
        <v>99</v>
      </c>
      <c r="B109" s="4" t="s">
        <v>205</v>
      </c>
      <c r="C109" s="3" t="s">
        <v>11</v>
      </c>
      <c r="D109" s="5" t="s">
        <v>72</v>
      </c>
      <c r="E109" s="6" t="str">
        <f t="shared" si="8"/>
        <v>02-1M-</v>
      </c>
      <c r="F109" s="6" t="s">
        <v>18</v>
      </c>
      <c r="G109" s="7" t="str">
        <f t="shared" si="4"/>
        <v>02-1M-005</v>
      </c>
      <c r="H109" s="14">
        <v>5</v>
      </c>
      <c r="I109" s="75">
        <v>0.23</v>
      </c>
      <c r="J109" s="20"/>
      <c r="K109" s="20">
        <f t="shared" si="20"/>
        <v>0</v>
      </c>
      <c r="L109" s="20">
        <f t="shared" si="19"/>
        <v>0</v>
      </c>
      <c r="M109" s="76">
        <f t="shared" si="21"/>
        <v>0</v>
      </c>
      <c r="N109" s="100"/>
    </row>
    <row r="110" spans="1:14" ht="93" customHeight="1">
      <c r="A110" s="3">
        <v>100</v>
      </c>
      <c r="B110" s="4" t="s">
        <v>206</v>
      </c>
      <c r="C110" s="3" t="s">
        <v>11</v>
      </c>
      <c r="D110" s="5" t="s">
        <v>73</v>
      </c>
      <c r="E110" s="6" t="str">
        <f t="shared" si="8"/>
        <v>02-1W-</v>
      </c>
      <c r="F110" s="6" t="s">
        <v>24</v>
      </c>
      <c r="G110" s="15" t="str">
        <f t="shared" si="4"/>
        <v>02-1W-008</v>
      </c>
      <c r="H110" s="14">
        <v>50</v>
      </c>
      <c r="I110" s="75">
        <v>0.23</v>
      </c>
      <c r="J110" s="20"/>
      <c r="K110" s="20">
        <f t="shared" si="20"/>
        <v>0</v>
      </c>
      <c r="L110" s="20">
        <f t="shared" si="19"/>
        <v>0</v>
      </c>
      <c r="M110" s="76">
        <f t="shared" si="21"/>
        <v>0</v>
      </c>
      <c r="N110" s="100"/>
    </row>
    <row r="111" spans="1:14" ht="180">
      <c r="A111" s="3">
        <v>101</v>
      </c>
      <c r="B111" s="30" t="s">
        <v>149</v>
      </c>
      <c r="C111" s="3" t="s">
        <v>164</v>
      </c>
      <c r="D111" s="5"/>
      <c r="E111" s="6"/>
      <c r="F111" s="6"/>
      <c r="G111" s="15"/>
      <c r="H111" s="14">
        <v>5</v>
      </c>
      <c r="I111" s="75">
        <v>0.23</v>
      </c>
      <c r="J111" s="20"/>
      <c r="K111" s="20">
        <f t="shared" si="20"/>
        <v>0</v>
      </c>
      <c r="L111" s="20">
        <f t="shared" si="19"/>
        <v>0</v>
      </c>
      <c r="M111" s="76">
        <f t="shared" si="21"/>
        <v>0</v>
      </c>
      <c r="N111" s="100"/>
    </row>
    <row r="112" spans="1:14" ht="62.25" customHeight="1">
      <c r="A112" s="3">
        <v>102</v>
      </c>
      <c r="B112" s="30" t="s">
        <v>150</v>
      </c>
      <c r="C112" s="3" t="s">
        <v>11</v>
      </c>
      <c r="D112" s="5"/>
      <c r="E112" s="6"/>
      <c r="F112" s="6"/>
      <c r="G112" s="15"/>
      <c r="H112" s="14">
        <v>10</v>
      </c>
      <c r="I112" s="75">
        <v>0.23</v>
      </c>
      <c r="J112" s="20"/>
      <c r="K112" s="20">
        <f t="shared" si="20"/>
        <v>0</v>
      </c>
      <c r="L112" s="20">
        <f t="shared" si="19"/>
        <v>0</v>
      </c>
      <c r="M112" s="76">
        <f t="shared" si="21"/>
        <v>0</v>
      </c>
      <c r="N112" s="100"/>
    </row>
    <row r="113" spans="1:14" ht="123.75" customHeight="1">
      <c r="A113" s="3">
        <v>103</v>
      </c>
      <c r="B113" s="17" t="s">
        <v>207</v>
      </c>
      <c r="C113" s="18" t="s">
        <v>11</v>
      </c>
      <c r="D113" s="5" t="s">
        <v>74</v>
      </c>
      <c r="E113" s="6" t="str">
        <f t="shared" si="8"/>
        <v>02-1M-</v>
      </c>
      <c r="F113" s="6" t="s">
        <v>19</v>
      </c>
      <c r="G113" s="15" t="str">
        <f t="shared" si="4"/>
        <v>02-1M-006</v>
      </c>
      <c r="H113" s="14">
        <v>4</v>
      </c>
      <c r="I113" s="75">
        <v>0.23</v>
      </c>
      <c r="J113" s="20"/>
      <c r="K113" s="20">
        <f t="shared" si="20"/>
        <v>0</v>
      </c>
      <c r="L113" s="20">
        <f t="shared" si="19"/>
        <v>0</v>
      </c>
      <c r="M113" s="76">
        <f t="shared" si="21"/>
        <v>0</v>
      </c>
      <c r="N113" s="100"/>
    </row>
    <row r="114" spans="1:14" ht="133.5" customHeight="1">
      <c r="A114" s="3">
        <v>104</v>
      </c>
      <c r="B114" s="17" t="s">
        <v>208</v>
      </c>
      <c r="C114" s="18" t="s">
        <v>11</v>
      </c>
      <c r="D114" s="5" t="s">
        <v>75</v>
      </c>
      <c r="E114" s="6" t="str">
        <f t="shared" si="8"/>
        <v>02-1M-</v>
      </c>
      <c r="F114" s="6" t="s">
        <v>21</v>
      </c>
      <c r="G114" s="15" t="str">
        <f t="shared" si="4"/>
        <v>02-1M-007</v>
      </c>
      <c r="H114" s="14">
        <v>4</v>
      </c>
      <c r="I114" s="75">
        <v>0.23</v>
      </c>
      <c r="J114" s="20"/>
      <c r="K114" s="20">
        <f t="shared" si="20"/>
        <v>0</v>
      </c>
      <c r="L114" s="20">
        <f t="shared" si="19"/>
        <v>0</v>
      </c>
      <c r="M114" s="76">
        <f t="shared" si="21"/>
        <v>0</v>
      </c>
      <c r="N114" s="100"/>
    </row>
    <row r="115" spans="1:14" ht="65.099999999999994" customHeight="1">
      <c r="A115" s="123" t="s">
        <v>166</v>
      </c>
      <c r="B115" s="123"/>
      <c r="C115" s="123"/>
      <c r="D115" s="123"/>
      <c r="E115" s="123"/>
      <c r="F115" s="123"/>
      <c r="G115" s="123"/>
      <c r="H115" s="123"/>
      <c r="I115" s="123"/>
      <c r="J115" s="123"/>
      <c r="K115" s="123"/>
      <c r="L115" s="86"/>
      <c r="M115" s="109"/>
      <c r="N115" s="100"/>
    </row>
    <row r="116" spans="1:14" ht="105" customHeight="1">
      <c r="A116" s="3">
        <v>105</v>
      </c>
      <c r="B116" s="4" t="s">
        <v>151</v>
      </c>
      <c r="C116" s="18" t="s">
        <v>11</v>
      </c>
      <c r="D116" s="5" t="s">
        <v>76</v>
      </c>
      <c r="E116" s="6" t="str">
        <f t="shared" si="8"/>
        <v>02-1W-</v>
      </c>
      <c r="F116" s="6" t="s">
        <v>26</v>
      </c>
      <c r="G116" s="15" t="str">
        <f t="shared" ref="G116:G158" si="23">CONCATENATE(E116,F116)</f>
        <v>02-1W-009</v>
      </c>
      <c r="H116" s="14">
        <v>20</v>
      </c>
      <c r="I116" s="75">
        <v>0.23</v>
      </c>
      <c r="J116" s="20"/>
      <c r="K116" s="20">
        <f>J116*1.23</f>
        <v>0</v>
      </c>
      <c r="L116" s="20">
        <f t="shared" ref="L116:L122" si="24">SUM(H116*J116)</f>
        <v>0</v>
      </c>
      <c r="M116" s="76">
        <f>H116*K116</f>
        <v>0</v>
      </c>
      <c r="N116" s="100"/>
    </row>
    <row r="117" spans="1:14" ht="146.25" customHeight="1">
      <c r="A117" s="3">
        <v>106</v>
      </c>
      <c r="B117" s="31" t="s">
        <v>209</v>
      </c>
      <c r="C117" s="3" t="s">
        <v>11</v>
      </c>
      <c r="D117" s="5"/>
      <c r="E117" s="6"/>
      <c r="F117" s="6"/>
      <c r="G117" s="15"/>
      <c r="H117" s="14">
        <v>5</v>
      </c>
      <c r="I117" s="75">
        <v>0.23</v>
      </c>
      <c r="J117" s="20"/>
      <c r="K117" s="20">
        <f t="shared" ref="K117:K122" si="25">J117*1.23</f>
        <v>0</v>
      </c>
      <c r="L117" s="20">
        <f t="shared" si="24"/>
        <v>0</v>
      </c>
      <c r="M117" s="76">
        <f t="shared" ref="M117:M158" si="26">H117*K117</f>
        <v>0</v>
      </c>
      <c r="N117" s="100"/>
    </row>
    <row r="118" spans="1:14" ht="128.25" customHeight="1">
      <c r="A118" s="3">
        <v>107</v>
      </c>
      <c r="B118" s="32" t="s">
        <v>210</v>
      </c>
      <c r="C118" s="3" t="s">
        <v>11</v>
      </c>
      <c r="D118" s="5" t="s">
        <v>77</v>
      </c>
      <c r="E118" s="6" t="str">
        <f t="shared" si="8"/>
        <v>02-1K-</v>
      </c>
      <c r="F118" s="6" t="s">
        <v>10</v>
      </c>
      <c r="G118" s="15" t="str">
        <f t="shared" si="23"/>
        <v>02-1K-001</v>
      </c>
      <c r="H118" s="14">
        <v>5</v>
      </c>
      <c r="I118" s="75">
        <v>0.23</v>
      </c>
      <c r="J118" s="20"/>
      <c r="K118" s="20">
        <f t="shared" si="25"/>
        <v>0</v>
      </c>
      <c r="L118" s="20">
        <f t="shared" si="24"/>
        <v>0</v>
      </c>
      <c r="M118" s="76">
        <f t="shared" si="26"/>
        <v>0</v>
      </c>
      <c r="N118" s="100"/>
    </row>
    <row r="119" spans="1:14" ht="164.25" customHeight="1">
      <c r="A119" s="3">
        <v>108</v>
      </c>
      <c r="B119" s="28" t="s">
        <v>152</v>
      </c>
      <c r="C119" s="3" t="s">
        <v>11</v>
      </c>
      <c r="D119" s="5"/>
      <c r="E119" s="6"/>
      <c r="F119" s="6"/>
      <c r="G119" s="15"/>
      <c r="H119" s="14">
        <v>5</v>
      </c>
      <c r="I119" s="75">
        <v>0.23</v>
      </c>
      <c r="J119" s="20"/>
      <c r="K119" s="20">
        <f t="shared" si="25"/>
        <v>0</v>
      </c>
      <c r="L119" s="20">
        <f t="shared" si="24"/>
        <v>0</v>
      </c>
      <c r="M119" s="76">
        <f t="shared" si="26"/>
        <v>0</v>
      </c>
      <c r="N119" s="100"/>
    </row>
    <row r="120" spans="1:14" ht="174" customHeight="1">
      <c r="A120" s="3">
        <v>109</v>
      </c>
      <c r="B120" s="28" t="s">
        <v>153</v>
      </c>
      <c r="C120" s="3" t="s">
        <v>11</v>
      </c>
      <c r="D120" s="5"/>
      <c r="E120" s="6"/>
      <c r="F120" s="6"/>
      <c r="G120" s="15"/>
      <c r="H120" s="14">
        <v>4</v>
      </c>
      <c r="I120" s="75">
        <v>0.23</v>
      </c>
      <c r="J120" s="20"/>
      <c r="K120" s="20">
        <f t="shared" si="25"/>
        <v>0</v>
      </c>
      <c r="L120" s="20">
        <f t="shared" si="24"/>
        <v>0</v>
      </c>
      <c r="M120" s="76">
        <f t="shared" si="26"/>
        <v>0</v>
      </c>
      <c r="N120" s="100"/>
    </row>
    <row r="121" spans="1:14" ht="93.75" customHeight="1">
      <c r="A121" s="3">
        <v>110</v>
      </c>
      <c r="B121" s="4" t="s">
        <v>154</v>
      </c>
      <c r="C121" s="18" t="s">
        <v>11</v>
      </c>
      <c r="D121" s="5" t="s">
        <v>78</v>
      </c>
      <c r="E121" s="6" t="str">
        <f t="shared" si="8"/>
        <v>02-1W-</v>
      </c>
      <c r="F121" s="6" t="s">
        <v>28</v>
      </c>
      <c r="G121" s="15" t="str">
        <f t="shared" si="23"/>
        <v>02-1W-010</v>
      </c>
      <c r="H121" s="14">
        <v>30</v>
      </c>
      <c r="I121" s="75">
        <v>0.23</v>
      </c>
      <c r="J121" s="20"/>
      <c r="K121" s="20">
        <f t="shared" si="25"/>
        <v>0</v>
      </c>
      <c r="L121" s="20">
        <f t="shared" si="24"/>
        <v>0</v>
      </c>
      <c r="M121" s="76">
        <f t="shared" si="26"/>
        <v>0</v>
      </c>
      <c r="N121" s="100"/>
    </row>
    <row r="122" spans="1:14" ht="105">
      <c r="A122" s="3">
        <v>111</v>
      </c>
      <c r="B122" s="4" t="s">
        <v>155</v>
      </c>
      <c r="C122" s="18" t="s">
        <v>11</v>
      </c>
      <c r="D122" s="5" t="s">
        <v>79</v>
      </c>
      <c r="E122" s="6" t="str">
        <f t="shared" si="8"/>
        <v>02-1Z-</v>
      </c>
      <c r="F122" s="6" t="s">
        <v>21</v>
      </c>
      <c r="G122" s="15" t="str">
        <f t="shared" si="23"/>
        <v>02-1Z-007</v>
      </c>
      <c r="H122" s="14">
        <v>200</v>
      </c>
      <c r="I122" s="75">
        <v>0.23</v>
      </c>
      <c r="J122" s="20"/>
      <c r="K122" s="20">
        <f t="shared" si="25"/>
        <v>0</v>
      </c>
      <c r="L122" s="20">
        <f t="shared" si="24"/>
        <v>0</v>
      </c>
      <c r="M122" s="76">
        <f t="shared" si="26"/>
        <v>0</v>
      </c>
      <c r="N122" s="100"/>
    </row>
    <row r="123" spans="1:14" ht="65.099999999999994" customHeight="1">
      <c r="A123" s="125" t="s">
        <v>165</v>
      </c>
      <c r="B123" s="125"/>
      <c r="C123" s="125"/>
      <c r="D123" s="125"/>
      <c r="E123" s="125"/>
      <c r="F123" s="125"/>
      <c r="G123" s="125"/>
      <c r="H123" s="125"/>
      <c r="I123" s="125"/>
      <c r="J123" s="125"/>
      <c r="K123" s="125"/>
      <c r="L123" s="89"/>
      <c r="M123" s="109"/>
      <c r="N123" s="100"/>
    </row>
    <row r="124" spans="1:14" ht="72.75" customHeight="1">
      <c r="A124" s="70">
        <v>112</v>
      </c>
      <c r="B124" s="113" t="s">
        <v>246</v>
      </c>
      <c r="C124" s="70" t="s">
        <v>11</v>
      </c>
      <c r="D124" s="71" t="s">
        <v>80</v>
      </c>
      <c r="E124" s="72"/>
      <c r="F124" s="72"/>
      <c r="G124" s="73"/>
      <c r="H124" s="80">
        <v>15</v>
      </c>
      <c r="I124" s="81">
        <v>0.23</v>
      </c>
      <c r="J124" s="82"/>
      <c r="K124" s="82">
        <f>J124*1.23</f>
        <v>0</v>
      </c>
      <c r="L124" s="82">
        <f>SUM(H124*J124)</f>
        <v>0</v>
      </c>
      <c r="M124" s="110">
        <f t="shared" si="26"/>
        <v>0</v>
      </c>
      <c r="N124" s="100"/>
    </row>
    <row r="125" spans="1:14" ht="97.5" customHeight="1">
      <c r="A125" s="3">
        <v>113</v>
      </c>
      <c r="B125" s="4" t="s">
        <v>156</v>
      </c>
      <c r="C125" s="3" t="s">
        <v>11</v>
      </c>
      <c r="D125" s="33" t="s">
        <v>81</v>
      </c>
      <c r="E125" s="34" t="str">
        <f t="shared" si="8"/>
        <v>02-1P-</v>
      </c>
      <c r="F125" s="34" t="s">
        <v>82</v>
      </c>
      <c r="G125" s="35" t="str">
        <f t="shared" si="23"/>
        <v>02-1P-017</v>
      </c>
      <c r="H125" s="14">
        <v>10</v>
      </c>
      <c r="I125" s="75">
        <v>0.23</v>
      </c>
      <c r="J125" s="20"/>
      <c r="K125" s="20">
        <f t="shared" ref="K125:K127" si="27">J125*1.23</f>
        <v>0</v>
      </c>
      <c r="L125" s="20">
        <f>SUM(H125*J125)</f>
        <v>0</v>
      </c>
      <c r="M125" s="76">
        <f t="shared" si="26"/>
        <v>0</v>
      </c>
      <c r="N125" s="100"/>
    </row>
    <row r="126" spans="1:14" ht="107.25" customHeight="1">
      <c r="A126" s="3">
        <v>114</v>
      </c>
      <c r="B126" s="4" t="s">
        <v>157</v>
      </c>
      <c r="C126" s="3" t="s">
        <v>11</v>
      </c>
      <c r="D126" s="33" t="s">
        <v>83</v>
      </c>
      <c r="E126" s="34" t="str">
        <f t="shared" si="8"/>
        <v>02-1P-</v>
      </c>
      <c r="F126" s="34" t="s">
        <v>84</v>
      </c>
      <c r="G126" s="35" t="str">
        <f t="shared" si="23"/>
        <v>02-1P-018</v>
      </c>
      <c r="H126" s="14">
        <v>10</v>
      </c>
      <c r="I126" s="75">
        <v>0.23</v>
      </c>
      <c r="J126" s="20"/>
      <c r="K126" s="20">
        <f t="shared" si="27"/>
        <v>0</v>
      </c>
      <c r="L126" s="20">
        <f>SUM(H126*J126)</f>
        <v>0</v>
      </c>
      <c r="M126" s="76">
        <f t="shared" si="26"/>
        <v>0</v>
      </c>
      <c r="N126" s="100"/>
    </row>
    <row r="127" spans="1:14" ht="96" customHeight="1">
      <c r="A127" s="3">
        <v>115</v>
      </c>
      <c r="B127" s="4" t="s">
        <v>158</v>
      </c>
      <c r="C127" s="3" t="s">
        <v>23</v>
      </c>
      <c r="D127" s="33" t="s">
        <v>85</v>
      </c>
      <c r="E127" s="34" t="str">
        <f t="shared" si="8"/>
        <v>02-1Z-</v>
      </c>
      <c r="F127" s="34" t="s">
        <v>24</v>
      </c>
      <c r="G127" s="36" t="str">
        <f t="shared" si="23"/>
        <v>02-1Z-008</v>
      </c>
      <c r="H127" s="14">
        <v>30</v>
      </c>
      <c r="I127" s="75">
        <v>0.23</v>
      </c>
      <c r="J127" s="20"/>
      <c r="K127" s="20">
        <f t="shared" si="27"/>
        <v>0</v>
      </c>
      <c r="L127" s="20">
        <f>SUM(H127*J127)</f>
        <v>0</v>
      </c>
      <c r="M127" s="76">
        <f t="shared" si="26"/>
        <v>0</v>
      </c>
      <c r="N127" s="100"/>
    </row>
    <row r="128" spans="1:14" ht="65.099999999999994" customHeight="1">
      <c r="A128" s="123" t="s">
        <v>86</v>
      </c>
      <c r="B128" s="123"/>
      <c r="C128" s="123"/>
      <c r="D128" s="123"/>
      <c r="E128" s="123"/>
      <c r="F128" s="123"/>
      <c r="G128" s="123"/>
      <c r="H128" s="123"/>
      <c r="I128" s="123"/>
      <c r="J128" s="123"/>
      <c r="K128" s="123"/>
      <c r="L128" s="86"/>
      <c r="M128" s="109"/>
      <c r="N128" s="100"/>
    </row>
    <row r="129" spans="1:14" ht="30.75" customHeight="1">
      <c r="A129" s="3">
        <v>116</v>
      </c>
      <c r="B129" s="4" t="s">
        <v>159</v>
      </c>
      <c r="C129" s="18" t="s">
        <v>23</v>
      </c>
      <c r="D129" s="5" t="str">
        <f t="shared" ref="D129:D157" si="28">LEFT(B129,SEARCH(",",B129,1)-1)</f>
        <v>Scierki flanelowe do kurzu</v>
      </c>
      <c r="E129" s="6" t="str">
        <f t="shared" ref="E129:E158" si="29">CONCATENATE("02-1",LEFT(D129,1),"-")</f>
        <v>02-1S-</v>
      </c>
      <c r="F129" s="6" t="s">
        <v>24</v>
      </c>
      <c r="G129" s="15" t="str">
        <f t="shared" si="23"/>
        <v>02-1S-008</v>
      </c>
      <c r="H129" s="55">
        <v>120</v>
      </c>
      <c r="I129" s="75">
        <v>0.23</v>
      </c>
      <c r="J129" s="20"/>
      <c r="K129" s="20">
        <f>J129*1.23</f>
        <v>0</v>
      </c>
      <c r="L129" s="20">
        <f>SUM(H129*J129)</f>
        <v>0</v>
      </c>
      <c r="M129" s="76">
        <f t="shared" si="26"/>
        <v>0</v>
      </c>
      <c r="N129" s="100"/>
    </row>
    <row r="130" spans="1:14" ht="90.75" customHeight="1">
      <c r="A130" s="3">
        <v>117</v>
      </c>
      <c r="B130" s="4" t="s">
        <v>225</v>
      </c>
      <c r="C130" s="18" t="s">
        <v>11</v>
      </c>
      <c r="D130" s="5" t="str">
        <f t="shared" si="28"/>
        <v>Scierki tetrowe do kurzu</v>
      </c>
      <c r="E130" s="6" t="str">
        <f t="shared" si="29"/>
        <v>02-1S-</v>
      </c>
      <c r="F130" s="6" t="s">
        <v>26</v>
      </c>
      <c r="G130" s="15" t="str">
        <f t="shared" si="23"/>
        <v>02-1S-009</v>
      </c>
      <c r="H130" s="55">
        <v>2000</v>
      </c>
      <c r="I130" s="75">
        <v>0.23</v>
      </c>
      <c r="J130" s="20"/>
      <c r="K130" s="20">
        <f t="shared" ref="K130:K132" si="30">J130*1.23</f>
        <v>0</v>
      </c>
      <c r="L130" s="20">
        <f>SUM(H130*J130)</f>
        <v>0</v>
      </c>
      <c r="M130" s="76">
        <f t="shared" si="26"/>
        <v>0</v>
      </c>
      <c r="N130" s="100"/>
    </row>
    <row r="131" spans="1:14" ht="77.25" customHeight="1">
      <c r="A131" s="3">
        <v>118</v>
      </c>
      <c r="B131" s="4" t="s">
        <v>160</v>
      </c>
      <c r="C131" s="3" t="s">
        <v>23</v>
      </c>
      <c r="D131" s="5" t="s">
        <v>87</v>
      </c>
      <c r="E131" s="37" t="s">
        <v>95</v>
      </c>
      <c r="F131" s="6" t="s">
        <v>28</v>
      </c>
      <c r="G131" s="15" t="str">
        <f t="shared" si="23"/>
        <v>02-1S-010</v>
      </c>
      <c r="H131" s="55">
        <v>180</v>
      </c>
      <c r="I131" s="75">
        <v>0.23</v>
      </c>
      <c r="J131" s="20"/>
      <c r="K131" s="20">
        <f t="shared" si="30"/>
        <v>0</v>
      </c>
      <c r="L131" s="20">
        <f>SUM(H131*J131)</f>
        <v>0</v>
      </c>
      <c r="M131" s="76">
        <f t="shared" si="26"/>
        <v>0</v>
      </c>
      <c r="N131" s="100"/>
    </row>
    <row r="132" spans="1:14" ht="124.5" customHeight="1">
      <c r="A132" s="3">
        <v>119</v>
      </c>
      <c r="B132" s="54" t="s">
        <v>213</v>
      </c>
      <c r="C132" s="3" t="s">
        <v>23</v>
      </c>
      <c r="D132" s="5"/>
      <c r="E132" s="37"/>
      <c r="F132" s="6"/>
      <c r="G132" s="15"/>
      <c r="H132" s="55">
        <v>20</v>
      </c>
      <c r="I132" s="75">
        <v>0.23</v>
      </c>
      <c r="J132" s="20"/>
      <c r="K132" s="20">
        <f t="shared" si="30"/>
        <v>0</v>
      </c>
      <c r="L132" s="20">
        <f>SUM(H132*J132)</f>
        <v>0</v>
      </c>
      <c r="M132" s="76">
        <f t="shared" si="26"/>
        <v>0</v>
      </c>
      <c r="N132" s="100"/>
    </row>
    <row r="133" spans="1:14" ht="32.25" customHeight="1">
      <c r="A133" s="123" t="s">
        <v>248</v>
      </c>
      <c r="B133" s="123"/>
      <c r="C133" s="123"/>
      <c r="D133" s="123"/>
      <c r="E133" s="123"/>
      <c r="F133" s="123"/>
      <c r="G133" s="123"/>
      <c r="H133" s="123"/>
      <c r="I133" s="123"/>
      <c r="J133" s="123"/>
      <c r="K133" s="123"/>
      <c r="L133" s="86"/>
      <c r="M133" s="109"/>
      <c r="N133" s="100"/>
    </row>
    <row r="134" spans="1:14" ht="51.95" customHeight="1">
      <c r="A134" s="3">
        <v>120</v>
      </c>
      <c r="B134" s="62" t="s">
        <v>229</v>
      </c>
      <c r="C134" s="58" t="s">
        <v>23</v>
      </c>
      <c r="D134" s="58"/>
      <c r="E134" s="58"/>
      <c r="F134" s="58"/>
      <c r="G134" s="58"/>
      <c r="H134" s="57">
        <v>10</v>
      </c>
      <c r="I134" s="85">
        <v>0.08</v>
      </c>
      <c r="J134" s="20"/>
      <c r="K134" s="20">
        <f>J134*1.08</f>
        <v>0</v>
      </c>
      <c r="L134" s="20">
        <f>SUM(H134*J134)</f>
        <v>0</v>
      </c>
      <c r="M134" s="76">
        <f t="shared" si="26"/>
        <v>0</v>
      </c>
      <c r="N134" s="100"/>
    </row>
    <row r="135" spans="1:14" ht="51.95" customHeight="1">
      <c r="A135" s="3">
        <v>121</v>
      </c>
      <c r="B135" s="62" t="s">
        <v>244</v>
      </c>
      <c r="C135" s="58" t="s">
        <v>23</v>
      </c>
      <c r="D135" s="58"/>
      <c r="E135" s="58"/>
      <c r="F135" s="58"/>
      <c r="G135" s="58"/>
      <c r="H135" s="57">
        <v>10</v>
      </c>
      <c r="I135" s="85">
        <v>0.08</v>
      </c>
      <c r="J135" s="20"/>
      <c r="K135" s="20">
        <f t="shared" ref="K135:K137" si="31">J135*1.08</f>
        <v>0</v>
      </c>
      <c r="L135" s="20">
        <f t="shared" ref="L135:L145" si="32">SUM(H135*J135)</f>
        <v>0</v>
      </c>
      <c r="M135" s="76">
        <f t="shared" si="26"/>
        <v>0</v>
      </c>
      <c r="N135" s="100"/>
    </row>
    <row r="136" spans="1:14" ht="51.95" customHeight="1">
      <c r="A136" s="3">
        <v>122</v>
      </c>
      <c r="B136" s="62" t="s">
        <v>215</v>
      </c>
      <c r="C136" s="58" t="s">
        <v>23</v>
      </c>
      <c r="D136" s="58"/>
      <c r="E136" s="58"/>
      <c r="F136" s="58"/>
      <c r="G136" s="58"/>
      <c r="H136" s="57">
        <v>15</v>
      </c>
      <c r="I136" s="85">
        <v>0.08</v>
      </c>
      <c r="J136" s="20"/>
      <c r="K136" s="20">
        <f t="shared" si="31"/>
        <v>0</v>
      </c>
      <c r="L136" s="20">
        <f t="shared" si="32"/>
        <v>0</v>
      </c>
      <c r="M136" s="76">
        <f t="shared" si="26"/>
        <v>0</v>
      </c>
      <c r="N136" s="100"/>
    </row>
    <row r="137" spans="1:14" ht="51.95" customHeight="1">
      <c r="A137" s="3">
        <v>123</v>
      </c>
      <c r="B137" s="62" t="s">
        <v>230</v>
      </c>
      <c r="C137" s="58" t="s">
        <v>23</v>
      </c>
      <c r="D137" s="56"/>
      <c r="E137" s="56"/>
      <c r="F137" s="56"/>
      <c r="G137" s="56"/>
      <c r="H137" s="57">
        <v>25</v>
      </c>
      <c r="I137" s="85">
        <v>0.08</v>
      </c>
      <c r="J137" s="20"/>
      <c r="K137" s="20">
        <f t="shared" si="31"/>
        <v>0</v>
      </c>
      <c r="L137" s="20">
        <f>SUM(H137*J137)</f>
        <v>0</v>
      </c>
      <c r="M137" s="76">
        <f t="shared" si="26"/>
        <v>0</v>
      </c>
      <c r="N137" s="100"/>
    </row>
    <row r="138" spans="1:14" ht="87.75" customHeight="1">
      <c r="A138" s="3">
        <v>124</v>
      </c>
      <c r="B138" s="62" t="s">
        <v>231</v>
      </c>
      <c r="C138" s="58" t="s">
        <v>23</v>
      </c>
      <c r="D138" s="56"/>
      <c r="E138" s="56"/>
      <c r="F138" s="56"/>
      <c r="G138" s="56"/>
      <c r="H138" s="57">
        <v>1</v>
      </c>
      <c r="I138" s="75">
        <v>0.23</v>
      </c>
      <c r="J138" s="20"/>
      <c r="K138" s="20">
        <f>J138*1.23</f>
        <v>0</v>
      </c>
      <c r="L138" s="20">
        <f t="shared" si="32"/>
        <v>0</v>
      </c>
      <c r="M138" s="76">
        <f t="shared" si="26"/>
        <v>0</v>
      </c>
      <c r="N138" s="100"/>
    </row>
    <row r="139" spans="1:14" ht="126" customHeight="1">
      <c r="A139" s="3">
        <v>125</v>
      </c>
      <c r="B139" s="62" t="s">
        <v>232</v>
      </c>
      <c r="C139" s="58" t="s">
        <v>23</v>
      </c>
      <c r="D139" s="56"/>
      <c r="E139" s="56"/>
      <c r="F139" s="56"/>
      <c r="G139" s="56"/>
      <c r="H139" s="57">
        <v>5</v>
      </c>
      <c r="I139" s="75">
        <v>0.23</v>
      </c>
      <c r="J139" s="20"/>
      <c r="K139" s="20">
        <f t="shared" ref="K139:K145" si="33">J139*1.23</f>
        <v>0</v>
      </c>
      <c r="L139" s="20">
        <f t="shared" si="32"/>
        <v>0</v>
      </c>
      <c r="M139" s="76">
        <f t="shared" si="26"/>
        <v>0</v>
      </c>
      <c r="N139" s="100"/>
    </row>
    <row r="140" spans="1:14" ht="51.95" customHeight="1">
      <c r="A140" s="3">
        <v>126</v>
      </c>
      <c r="B140" s="62" t="s">
        <v>216</v>
      </c>
      <c r="C140" s="58" t="s">
        <v>23</v>
      </c>
      <c r="D140" s="56"/>
      <c r="E140" s="56"/>
      <c r="F140" s="56"/>
      <c r="G140" s="56"/>
      <c r="H140" s="57">
        <v>5</v>
      </c>
      <c r="I140" s="75">
        <v>0.23</v>
      </c>
      <c r="J140" s="20"/>
      <c r="K140" s="20">
        <f t="shared" si="33"/>
        <v>0</v>
      </c>
      <c r="L140" s="20">
        <f t="shared" si="32"/>
        <v>0</v>
      </c>
      <c r="M140" s="76">
        <f t="shared" si="26"/>
        <v>0</v>
      </c>
      <c r="N140" s="100"/>
    </row>
    <row r="141" spans="1:14" ht="51.95" customHeight="1">
      <c r="A141" s="70">
        <v>127</v>
      </c>
      <c r="B141" s="114" t="s">
        <v>249</v>
      </c>
      <c r="C141" s="115" t="s">
        <v>23</v>
      </c>
      <c r="D141" s="116"/>
      <c r="E141" s="116"/>
      <c r="F141" s="116"/>
      <c r="G141" s="116"/>
      <c r="H141" s="117">
        <v>5</v>
      </c>
      <c r="I141" s="81">
        <v>0.23</v>
      </c>
      <c r="J141" s="82"/>
      <c r="K141" s="82">
        <f t="shared" si="33"/>
        <v>0</v>
      </c>
      <c r="L141" s="82">
        <f t="shared" si="32"/>
        <v>0</v>
      </c>
      <c r="M141" s="110">
        <f t="shared" si="26"/>
        <v>0</v>
      </c>
      <c r="N141" s="100"/>
    </row>
    <row r="142" spans="1:14" ht="51.95" customHeight="1">
      <c r="A142" s="70">
        <v>128</v>
      </c>
      <c r="B142" s="114" t="s">
        <v>250</v>
      </c>
      <c r="C142" s="115" t="s">
        <v>23</v>
      </c>
      <c r="D142" s="116"/>
      <c r="E142" s="116"/>
      <c r="F142" s="116"/>
      <c r="G142" s="116"/>
      <c r="H142" s="117">
        <v>5</v>
      </c>
      <c r="I142" s="81">
        <v>0.23</v>
      </c>
      <c r="J142" s="82"/>
      <c r="K142" s="82">
        <f>J142*1.23</f>
        <v>0</v>
      </c>
      <c r="L142" s="82">
        <f t="shared" si="32"/>
        <v>0</v>
      </c>
      <c r="M142" s="110">
        <f t="shared" si="26"/>
        <v>0</v>
      </c>
      <c r="N142" s="100"/>
    </row>
    <row r="143" spans="1:14" ht="51.95" customHeight="1">
      <c r="A143" s="70">
        <v>129</v>
      </c>
      <c r="B143" s="114" t="s">
        <v>251</v>
      </c>
      <c r="C143" s="115" t="s">
        <v>23</v>
      </c>
      <c r="D143" s="116"/>
      <c r="E143" s="116"/>
      <c r="F143" s="116"/>
      <c r="G143" s="116"/>
      <c r="H143" s="117">
        <v>5</v>
      </c>
      <c r="I143" s="81">
        <v>0.23</v>
      </c>
      <c r="J143" s="82"/>
      <c r="K143" s="82">
        <f t="shared" si="33"/>
        <v>0</v>
      </c>
      <c r="L143" s="82">
        <f t="shared" si="32"/>
        <v>0</v>
      </c>
      <c r="M143" s="110">
        <f t="shared" si="26"/>
        <v>0</v>
      </c>
      <c r="N143" s="100"/>
    </row>
    <row r="144" spans="1:14" ht="51.95" customHeight="1">
      <c r="A144" s="70">
        <v>130</v>
      </c>
      <c r="B144" s="114" t="s">
        <v>252</v>
      </c>
      <c r="C144" s="115" t="s">
        <v>11</v>
      </c>
      <c r="D144" s="116"/>
      <c r="E144" s="116"/>
      <c r="F144" s="116"/>
      <c r="G144" s="116"/>
      <c r="H144" s="117">
        <v>10</v>
      </c>
      <c r="I144" s="81">
        <v>0.23</v>
      </c>
      <c r="J144" s="82"/>
      <c r="K144" s="82">
        <f t="shared" si="33"/>
        <v>0</v>
      </c>
      <c r="L144" s="82">
        <f t="shared" si="32"/>
        <v>0</v>
      </c>
      <c r="M144" s="110">
        <f t="shared" si="26"/>
        <v>0</v>
      </c>
      <c r="N144" s="100"/>
    </row>
    <row r="145" spans="1:14" ht="51.95" customHeight="1">
      <c r="A145" s="70">
        <v>131</v>
      </c>
      <c r="B145" s="114" t="s">
        <v>253</v>
      </c>
      <c r="C145" s="115" t="s">
        <v>23</v>
      </c>
      <c r="D145" s="116"/>
      <c r="E145" s="116"/>
      <c r="F145" s="116"/>
      <c r="G145" s="116"/>
      <c r="H145" s="117">
        <v>5</v>
      </c>
      <c r="I145" s="81">
        <v>0.23</v>
      </c>
      <c r="J145" s="82"/>
      <c r="K145" s="82">
        <f t="shared" si="33"/>
        <v>0</v>
      </c>
      <c r="L145" s="82">
        <f t="shared" si="32"/>
        <v>0</v>
      </c>
      <c r="M145" s="110">
        <f t="shared" si="26"/>
        <v>0</v>
      </c>
      <c r="N145" s="100"/>
    </row>
    <row r="146" spans="1:14" ht="65.099999999999994" customHeight="1">
      <c r="A146" s="123" t="s">
        <v>214</v>
      </c>
      <c r="B146" s="123"/>
      <c r="C146" s="123"/>
      <c r="D146" s="123"/>
      <c r="E146" s="123"/>
      <c r="F146" s="123"/>
      <c r="G146" s="123"/>
      <c r="H146" s="123"/>
      <c r="I146" s="123"/>
      <c r="J146" s="123"/>
      <c r="K146" s="123"/>
      <c r="L146" s="86"/>
      <c r="M146" s="109"/>
      <c r="N146" s="100"/>
    </row>
    <row r="147" spans="1:14" ht="18" customHeight="1">
      <c r="A147" s="90"/>
      <c r="B147" s="91" t="s">
        <v>218</v>
      </c>
      <c r="C147" s="90"/>
      <c r="D147" s="90"/>
      <c r="E147" s="90"/>
      <c r="F147" s="90"/>
      <c r="G147" s="90"/>
      <c r="H147" s="90"/>
      <c r="I147" s="90"/>
      <c r="J147" s="90"/>
      <c r="K147" s="90"/>
      <c r="L147" s="90"/>
      <c r="M147" s="109"/>
      <c r="N147" s="100"/>
    </row>
    <row r="148" spans="1:14" ht="91.5" customHeight="1">
      <c r="A148" s="3">
        <v>132</v>
      </c>
      <c r="B148" s="60" t="s">
        <v>228</v>
      </c>
      <c r="C148" s="3" t="s">
        <v>23</v>
      </c>
      <c r="D148" s="56"/>
      <c r="E148" s="56"/>
      <c r="F148" s="56"/>
      <c r="G148" s="56"/>
      <c r="H148" s="57">
        <v>24</v>
      </c>
      <c r="I148" s="75">
        <v>0.23</v>
      </c>
      <c r="J148" s="20"/>
      <c r="K148" s="20">
        <f>J148*1.23</f>
        <v>0</v>
      </c>
      <c r="L148" s="20">
        <f>SUM(H148*J148)</f>
        <v>0</v>
      </c>
      <c r="M148" s="76">
        <f t="shared" si="26"/>
        <v>0</v>
      </c>
      <c r="N148" s="100"/>
    </row>
    <row r="149" spans="1:14" ht="83.25" customHeight="1">
      <c r="A149" s="3">
        <v>133</v>
      </c>
      <c r="B149" s="12" t="s">
        <v>220</v>
      </c>
      <c r="C149" s="3" t="s">
        <v>11</v>
      </c>
      <c r="D149" s="5" t="s">
        <v>89</v>
      </c>
      <c r="E149" s="6" t="str">
        <f t="shared" si="29"/>
        <v>02-1P-</v>
      </c>
      <c r="F149" s="6" t="s">
        <v>90</v>
      </c>
      <c r="G149" s="7" t="str">
        <f t="shared" si="23"/>
        <v>02-1P-019</v>
      </c>
      <c r="H149" s="14">
        <v>36</v>
      </c>
      <c r="I149" s="75">
        <v>0.23</v>
      </c>
      <c r="J149" s="20"/>
      <c r="K149" s="20">
        <f t="shared" ref="K149:K150" si="34">J149*1.23</f>
        <v>0</v>
      </c>
      <c r="L149" s="20">
        <f>SUM(H149*J149)</f>
        <v>0</v>
      </c>
      <c r="M149" s="76">
        <f t="shared" si="26"/>
        <v>0</v>
      </c>
      <c r="N149" s="100"/>
    </row>
    <row r="150" spans="1:14" ht="66.75" customHeight="1">
      <c r="A150" s="3">
        <v>134</v>
      </c>
      <c r="B150" s="61" t="s">
        <v>221</v>
      </c>
      <c r="C150" s="3" t="s">
        <v>11</v>
      </c>
      <c r="D150" s="5"/>
      <c r="E150" s="6"/>
      <c r="F150" s="6"/>
      <c r="G150" s="7"/>
      <c r="H150" s="14">
        <v>16</v>
      </c>
      <c r="I150" s="75">
        <v>0.23</v>
      </c>
      <c r="J150" s="20"/>
      <c r="K150" s="20">
        <f t="shared" si="34"/>
        <v>0</v>
      </c>
      <c r="L150" s="20">
        <f>SUM(H150*J150)</f>
        <v>0</v>
      </c>
      <c r="M150" s="76">
        <f t="shared" si="26"/>
        <v>0</v>
      </c>
      <c r="N150" s="100"/>
    </row>
    <row r="151" spans="1:14">
      <c r="A151" s="63"/>
      <c r="B151" s="64" t="s">
        <v>219</v>
      </c>
      <c r="C151" s="93"/>
      <c r="D151" s="94"/>
      <c r="E151" s="94"/>
      <c r="F151" s="94"/>
      <c r="G151" s="94"/>
      <c r="H151" s="94"/>
      <c r="I151" s="94"/>
      <c r="J151" s="94"/>
      <c r="K151" s="94"/>
      <c r="L151" s="94"/>
      <c r="M151" s="109"/>
      <c r="N151" s="100"/>
    </row>
    <row r="152" spans="1:14" ht="63" customHeight="1">
      <c r="A152" s="3">
        <v>135</v>
      </c>
      <c r="B152" s="60" t="s">
        <v>217</v>
      </c>
      <c r="C152" s="58" t="s">
        <v>23</v>
      </c>
      <c r="D152" s="56"/>
      <c r="E152" s="56"/>
      <c r="F152" s="56"/>
      <c r="G152" s="56"/>
      <c r="H152" s="57">
        <v>12</v>
      </c>
      <c r="I152" s="75">
        <v>0.23</v>
      </c>
      <c r="J152" s="20"/>
      <c r="K152" s="20">
        <f>J152*1.23</f>
        <v>0</v>
      </c>
      <c r="L152" s="20">
        <f>SUM(H152*J152)</f>
        <v>0</v>
      </c>
      <c r="M152" s="76">
        <f t="shared" si="26"/>
        <v>0</v>
      </c>
      <c r="N152" s="100"/>
    </row>
    <row r="153" spans="1:14" ht="139.5" customHeight="1">
      <c r="A153" s="3">
        <v>136</v>
      </c>
      <c r="B153" s="61" t="s">
        <v>222</v>
      </c>
      <c r="C153" s="3" t="s">
        <v>11</v>
      </c>
      <c r="D153" s="5"/>
      <c r="E153" s="6"/>
      <c r="F153" s="6"/>
      <c r="G153" s="7"/>
      <c r="H153" s="14">
        <v>10</v>
      </c>
      <c r="I153" s="75">
        <v>0.23</v>
      </c>
      <c r="J153" s="20"/>
      <c r="K153" s="20">
        <f t="shared" ref="K153:K155" si="35">J153*1.23</f>
        <v>0</v>
      </c>
      <c r="L153" s="20">
        <f>SUM(H153*J153)</f>
        <v>0</v>
      </c>
      <c r="M153" s="76">
        <f t="shared" si="26"/>
        <v>0</v>
      </c>
      <c r="N153" s="100"/>
    </row>
    <row r="154" spans="1:14" ht="64.5" customHeight="1">
      <c r="A154" s="3">
        <v>137</v>
      </c>
      <c r="B154" s="60" t="s">
        <v>223</v>
      </c>
      <c r="C154" s="59" t="s">
        <v>23</v>
      </c>
      <c r="D154" s="56"/>
      <c r="E154" s="56"/>
      <c r="F154" s="56"/>
      <c r="G154" s="56"/>
      <c r="H154" s="57">
        <v>30</v>
      </c>
      <c r="I154" s="75">
        <v>0.23</v>
      </c>
      <c r="J154" s="20"/>
      <c r="K154" s="20">
        <f t="shared" si="35"/>
        <v>0</v>
      </c>
      <c r="L154" s="20">
        <f>SUM(H154*J154)</f>
        <v>0</v>
      </c>
      <c r="M154" s="76">
        <f t="shared" si="26"/>
        <v>0</v>
      </c>
      <c r="N154" s="100"/>
    </row>
    <row r="155" spans="1:14" ht="78" customHeight="1">
      <c r="A155" s="3">
        <v>138</v>
      </c>
      <c r="B155" s="60" t="s">
        <v>224</v>
      </c>
      <c r="C155" s="58" t="s">
        <v>97</v>
      </c>
      <c r="D155" s="56"/>
      <c r="E155" s="56"/>
      <c r="F155" s="56"/>
      <c r="G155" s="56"/>
      <c r="H155" s="57">
        <v>30</v>
      </c>
      <c r="I155" s="75">
        <v>0.23</v>
      </c>
      <c r="J155" s="20"/>
      <c r="K155" s="20">
        <f t="shared" si="35"/>
        <v>0</v>
      </c>
      <c r="L155" s="20">
        <f>SUM(H155*J155)</f>
        <v>0</v>
      </c>
      <c r="M155" s="76">
        <f>H155*K155</f>
        <v>0</v>
      </c>
      <c r="N155" s="100"/>
    </row>
    <row r="156" spans="1:14" ht="51.75" customHeight="1">
      <c r="A156" s="123" t="s">
        <v>88</v>
      </c>
      <c r="B156" s="123"/>
      <c r="C156" s="123"/>
      <c r="D156" s="123"/>
      <c r="E156" s="123"/>
      <c r="F156" s="123"/>
      <c r="G156" s="123"/>
      <c r="H156" s="123"/>
      <c r="I156" s="123"/>
      <c r="J156" s="123"/>
      <c r="K156" s="123"/>
      <c r="L156" s="86"/>
      <c r="M156" s="109"/>
      <c r="N156" s="100"/>
    </row>
    <row r="157" spans="1:14" ht="75">
      <c r="A157" s="3">
        <v>139</v>
      </c>
      <c r="B157" s="4" t="s">
        <v>211</v>
      </c>
      <c r="C157" s="3" t="s">
        <v>23</v>
      </c>
      <c r="D157" s="5" t="str">
        <f t="shared" si="28"/>
        <v>Wata bawełniana</v>
      </c>
      <c r="E157" s="6" t="str">
        <f t="shared" si="29"/>
        <v>02-1W-</v>
      </c>
      <c r="F157" s="6" t="s">
        <v>33</v>
      </c>
      <c r="G157" s="15" t="str">
        <f t="shared" si="23"/>
        <v>02-1W-011</v>
      </c>
      <c r="H157" s="14">
        <v>58</v>
      </c>
      <c r="I157" s="85">
        <v>0.08</v>
      </c>
      <c r="J157" s="20"/>
      <c r="K157" s="20">
        <f>J157*1.08</f>
        <v>0</v>
      </c>
      <c r="L157" s="20">
        <f>SUM(H157*J157)</f>
        <v>0</v>
      </c>
      <c r="M157" s="76">
        <f>H157*K157</f>
        <v>0</v>
      </c>
      <c r="N157" s="100"/>
    </row>
    <row r="158" spans="1:14" ht="97.5" customHeight="1">
      <c r="A158" s="3">
        <v>140</v>
      </c>
      <c r="B158" s="4" t="s">
        <v>161</v>
      </c>
      <c r="C158" s="3" t="s">
        <v>11</v>
      </c>
      <c r="D158" s="5" t="s">
        <v>91</v>
      </c>
      <c r="E158" s="6" t="str">
        <f t="shared" si="29"/>
        <v>02-1K-</v>
      </c>
      <c r="F158" s="6" t="s">
        <v>13</v>
      </c>
      <c r="G158" s="7" t="str">
        <f t="shared" si="23"/>
        <v>02-1K-002</v>
      </c>
      <c r="H158" s="14">
        <v>516</v>
      </c>
      <c r="I158" s="75">
        <v>0.23</v>
      </c>
      <c r="J158" s="20"/>
      <c r="K158" s="20">
        <f>J158*1.23</f>
        <v>0</v>
      </c>
      <c r="L158" s="20">
        <f>SUM(H158*J158)</f>
        <v>0</v>
      </c>
      <c r="M158" s="76">
        <f t="shared" si="26"/>
        <v>0</v>
      </c>
      <c r="N158" s="100"/>
    </row>
    <row r="159" spans="1:14">
      <c r="A159" s="127" t="s">
        <v>172</v>
      </c>
      <c r="B159" s="127"/>
      <c r="C159" s="127"/>
      <c r="D159" s="38"/>
      <c r="E159" s="39"/>
      <c r="F159" s="39"/>
      <c r="G159" s="40"/>
      <c r="H159" s="14"/>
      <c r="I159" s="14"/>
      <c r="J159" s="41"/>
      <c r="K159" s="41"/>
      <c r="L159" s="92">
        <f>SUM(L6:L158)</f>
        <v>0</v>
      </c>
      <c r="M159" s="92">
        <f>SUM(M6:M158)</f>
        <v>0</v>
      </c>
      <c r="N159" s="101"/>
    </row>
    <row r="160" spans="1:14">
      <c r="A160" s="127" t="s">
        <v>93</v>
      </c>
      <c r="B160" s="127"/>
      <c r="C160" s="127"/>
      <c r="D160" s="38"/>
      <c r="E160" s="39"/>
      <c r="F160" s="39"/>
      <c r="G160" s="40"/>
      <c r="H160" s="14"/>
      <c r="I160" s="14"/>
      <c r="J160" s="41"/>
      <c r="K160" s="97">
        <f>SUM(L159-K161)</f>
        <v>0</v>
      </c>
      <c r="L160" s="66">
        <f>SUM(K160)*23%</f>
        <v>0</v>
      </c>
      <c r="M160" s="67" t="s">
        <v>254</v>
      </c>
      <c r="N160" s="102"/>
    </row>
    <row r="161" spans="1:15">
      <c r="A161" s="127" t="s">
        <v>92</v>
      </c>
      <c r="B161" s="127"/>
      <c r="C161" s="127"/>
      <c r="D161" s="38"/>
      <c r="E161" s="39"/>
      <c r="F161" s="39"/>
      <c r="G161" s="40"/>
      <c r="H161" s="14"/>
      <c r="I161" s="14"/>
      <c r="J161" s="41"/>
      <c r="K161" s="108">
        <f>SUM(L157+L137+L136+L135+L134+L72+L71+L70+L69+L23+L22+L21)</f>
        <v>0</v>
      </c>
      <c r="L161" s="66">
        <f>SUM(K161)*8%</f>
        <v>0</v>
      </c>
      <c r="M161" s="67"/>
      <c r="N161" s="102"/>
    </row>
    <row r="162" spans="1:15">
      <c r="A162" s="127" t="s">
        <v>94</v>
      </c>
      <c r="B162" s="127"/>
      <c r="C162" s="127"/>
      <c r="D162" s="38"/>
      <c r="E162" s="39"/>
      <c r="F162" s="39"/>
      <c r="G162" s="40"/>
      <c r="H162" s="14"/>
      <c r="I162" s="14"/>
      <c r="J162" s="41"/>
      <c r="K162" s="97"/>
      <c r="L162" s="66">
        <f>SUM(L159:L161)</f>
        <v>0</v>
      </c>
      <c r="M162" s="66"/>
      <c r="N162" s="103"/>
      <c r="O162" s="68"/>
    </row>
    <row r="163" spans="1:15">
      <c r="M163" s="68">
        <f>SUM(M159-L162)</f>
        <v>0</v>
      </c>
    </row>
    <row r="164" spans="1:15">
      <c r="L164" s="68"/>
    </row>
    <row r="165" spans="1:15">
      <c r="L165" s="95" t="s">
        <v>255</v>
      </c>
    </row>
    <row r="167" spans="1:15">
      <c r="M167" s="96"/>
      <c r="N167" s="96"/>
    </row>
  </sheetData>
  <mergeCells count="19">
    <mergeCell ref="A88:K88"/>
    <mergeCell ref="A123:K123"/>
    <mergeCell ref="A128:K128"/>
    <mergeCell ref="A146:K146"/>
    <mergeCell ref="A115:K115"/>
    <mergeCell ref="A133:K133"/>
    <mergeCell ref="A162:C162"/>
    <mergeCell ref="A159:C159"/>
    <mergeCell ref="A160:C160"/>
    <mergeCell ref="A161:C161"/>
    <mergeCell ref="A156:K156"/>
    <mergeCell ref="A1:M1"/>
    <mergeCell ref="A2:J2"/>
    <mergeCell ref="D20:G20"/>
    <mergeCell ref="A64:K64"/>
    <mergeCell ref="A41:K41"/>
    <mergeCell ref="A5:M5"/>
    <mergeCell ref="A17:K17"/>
    <mergeCell ref="A26:K26"/>
  </mergeCells>
  <pageMargins left="0.7" right="0.7" top="0.75" bottom="0.75" header="0.3" footer="0.3"/>
  <pageSetup paperSize="9" scale="51" fitToHeight="0" orientation="landscape"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Specyfikacja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Dorota</cp:lastModifiedBy>
  <cp:lastPrinted>2023-05-11T11:13:11Z</cp:lastPrinted>
  <dcterms:created xsi:type="dcterms:W3CDTF">2020-11-13T11:06:01Z</dcterms:created>
  <dcterms:modified xsi:type="dcterms:W3CDTF">2023-05-11T11:15:04Z</dcterms:modified>
</cp:coreProperties>
</file>